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mtcounties-my.sharepoint.com/personal/shantil_mtcounties_org/Documents/MACo/Resources-Data/Fiscal Information/County Budget/Taxable Values/"/>
    </mc:Choice>
  </mc:AlternateContent>
  <xr:revisionPtr revIDLastSave="28" documentId="8_{01DD89BD-E59A-4146-B57C-9E9EA39D5FD9}" xr6:coauthVersionLast="47" xr6:coauthVersionMax="47" xr10:uidLastSave="{CF33424F-444C-4B79-A8B1-42CF4147C9AD}"/>
  <bookViews>
    <workbookView xWindow="28680" yWindow="-120" windowWidth="29040" windowHeight="17640" firstSheet="1" activeTab="1" xr2:uid="{00000000-000D-0000-FFFF-FFFF00000000}"/>
  </bookViews>
  <sheets>
    <sheet name="Sheet1" sheetId="16" state="hidden" r:id="rId1"/>
    <sheet name="FY 2026-2027" sheetId="14" r:id="rId2"/>
    <sheet name="Taxable Value History" sheetId="10" r:id="rId3"/>
    <sheet name="95 mills analysis" sheetId="15" r:id="rId4"/>
  </sheets>
  <definedNames>
    <definedName name="_xlnm.Print_Area" localSheetId="3">'95 mills analysis'!$A$1:$N$61</definedName>
    <definedName name="_xlnm.Print_Area" localSheetId="1">'FY 2026-2027'!$A$1:$N$65</definedName>
    <definedName name="_xlnm.Print_Titles" localSheetId="3">'95 mills analysis'!$4:$4</definedName>
    <definedName name="_xlnm.Print_Titles" localSheetId="1">'FY 2026-2027'!$1:$4</definedName>
    <definedName name="_xlnm.Print_Titles" localSheetId="2">'Taxable Value History'!$1:$3</definedName>
    <definedName name="Slicer_County">#N/A</definedName>
    <definedName name="z">#REF!</definedName>
  </definedNames>
  <calcPr calcId="191029"/>
  <pivotCaches>
    <pivotCache cacheId="1" r:id="rId5"/>
  </pivotCaches>
  <fileRecoveryPr autoRecover="0"/>
  <extLst>
    <ext xmlns:x14="http://schemas.microsoft.com/office/spreadsheetml/2009/9/main" uri="{BBE1A952-AA13-448e-AADC-164F8A28A991}">
      <x14:slicerCaches>
        <x14:slicerCache r:id="rId6"/>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0" i="10" l="1"/>
  <c r="D60" i="10"/>
  <c r="N60" i="14"/>
  <c r="M60" i="14"/>
  <c r="N59" i="14"/>
  <c r="M59" i="14"/>
  <c r="N58" i="14"/>
  <c r="M58" i="14"/>
  <c r="N57" i="14"/>
  <c r="M57" i="14"/>
  <c r="N56" i="14"/>
  <c r="M56" i="14"/>
  <c r="N55" i="14"/>
  <c r="M55" i="14"/>
  <c r="N54" i="14"/>
  <c r="M54" i="14"/>
  <c r="N53" i="14"/>
  <c r="M53" i="14"/>
  <c r="N52" i="14"/>
  <c r="M52" i="14"/>
  <c r="N51" i="14"/>
  <c r="M51" i="14"/>
  <c r="N50" i="14"/>
  <c r="M50" i="14"/>
  <c r="N49" i="14"/>
  <c r="M49" i="14"/>
  <c r="N48" i="14"/>
  <c r="M48" i="14"/>
  <c r="N47" i="14"/>
  <c r="M47" i="14"/>
  <c r="N46" i="14"/>
  <c r="M46" i="14"/>
  <c r="N45" i="14"/>
  <c r="M45" i="14"/>
  <c r="N44" i="14"/>
  <c r="M44" i="14"/>
  <c r="N43" i="14"/>
  <c r="M43" i="14"/>
  <c r="N42" i="14"/>
  <c r="M42" i="14"/>
  <c r="N41" i="14"/>
  <c r="M41" i="14"/>
  <c r="N40" i="14"/>
  <c r="M40" i="14"/>
  <c r="N39" i="14"/>
  <c r="M39" i="14"/>
  <c r="N38" i="14"/>
  <c r="M38" i="14"/>
  <c r="N37" i="14"/>
  <c r="M37" i="14"/>
  <c r="N36" i="14"/>
  <c r="M36" i="14"/>
  <c r="N35" i="14"/>
  <c r="M35" i="14"/>
  <c r="N34" i="14"/>
  <c r="M34" i="14"/>
  <c r="N33" i="14"/>
  <c r="M33" i="14"/>
  <c r="N32" i="14"/>
  <c r="M32" i="14"/>
  <c r="N31" i="14"/>
  <c r="M31" i="14"/>
  <c r="N30" i="14"/>
  <c r="M30" i="14"/>
  <c r="N29" i="14"/>
  <c r="M29" i="14"/>
  <c r="N28" i="14"/>
  <c r="M28" i="14"/>
  <c r="N27" i="14"/>
  <c r="M27" i="14"/>
  <c r="N26" i="14"/>
  <c r="M26" i="14"/>
  <c r="N25" i="14"/>
  <c r="M25" i="14"/>
  <c r="N24" i="14"/>
  <c r="M24" i="14"/>
  <c r="N23" i="14"/>
  <c r="M23" i="14"/>
  <c r="N22" i="14"/>
  <c r="M22" i="14"/>
  <c r="N21" i="14"/>
  <c r="M21" i="14"/>
  <c r="N20" i="14"/>
  <c r="M20" i="14"/>
  <c r="N19" i="14"/>
  <c r="M19" i="14"/>
  <c r="N18" i="14"/>
  <c r="M18" i="14"/>
  <c r="N17" i="14"/>
  <c r="M17" i="14"/>
  <c r="N16" i="14"/>
  <c r="M16" i="14"/>
  <c r="N15" i="14"/>
  <c r="M15" i="14"/>
  <c r="N14" i="14"/>
  <c r="M14" i="14"/>
  <c r="N13" i="14"/>
  <c r="M13" i="14"/>
  <c r="N12" i="14"/>
  <c r="M12" i="14"/>
  <c r="N11" i="14"/>
  <c r="M11" i="14"/>
  <c r="N10" i="14"/>
  <c r="M10" i="14"/>
  <c r="N9" i="14"/>
  <c r="M9" i="14"/>
  <c r="N8" i="14"/>
  <c r="M8" i="14"/>
  <c r="N7" i="14"/>
  <c r="M7" i="14"/>
  <c r="N6" i="14"/>
  <c r="M6" i="14"/>
  <c r="N5" i="14"/>
  <c r="M5" i="14"/>
  <c r="K61" i="14"/>
  <c r="L61" i="14"/>
  <c r="E60" i="10"/>
  <c r="L6" i="15"/>
  <c r="L7" i="15"/>
  <c r="L8" i="15"/>
  <c r="L9" i="15"/>
  <c r="L10" i="15"/>
  <c r="L11" i="15"/>
  <c r="L12" i="15"/>
  <c r="L13" i="15"/>
  <c r="L14" i="15"/>
  <c r="L15" i="15"/>
  <c r="L16" i="15"/>
  <c r="L17" i="15"/>
  <c r="L18" i="15"/>
  <c r="L19" i="15"/>
  <c r="L20" i="15"/>
  <c r="L21" i="15"/>
  <c r="L22" i="15"/>
  <c r="L23" i="15"/>
  <c r="L24" i="15"/>
  <c r="L25" i="15"/>
  <c r="L26" i="15"/>
  <c r="L27" i="15"/>
  <c r="L28" i="15"/>
  <c r="L29" i="15"/>
  <c r="L30" i="15"/>
  <c r="L31" i="15"/>
  <c r="L32" i="15"/>
  <c r="L33" i="15"/>
  <c r="L34" i="15"/>
  <c r="L35" i="15"/>
  <c r="L36" i="15"/>
  <c r="L37" i="15"/>
  <c r="L38" i="15"/>
  <c r="L39" i="15"/>
  <c r="L40" i="15"/>
  <c r="L41" i="15"/>
  <c r="L42" i="15"/>
  <c r="L43" i="15"/>
  <c r="L44" i="15"/>
  <c r="L45" i="15"/>
  <c r="L46" i="15"/>
  <c r="L47" i="15"/>
  <c r="L48" i="15"/>
  <c r="L49" i="15"/>
  <c r="L50" i="15"/>
  <c r="L51" i="15"/>
  <c r="L52" i="15"/>
  <c r="L53" i="15"/>
  <c r="L54" i="15"/>
  <c r="L55" i="15"/>
  <c r="L56" i="15"/>
  <c r="L57" i="15"/>
  <c r="L58" i="15"/>
  <c r="L59" i="15"/>
  <c r="L60" i="15"/>
  <c r="L5" i="15"/>
  <c r="L61" i="15" l="1"/>
  <c r="N61" i="14"/>
  <c r="M61" i="14"/>
  <c r="Q61" i="15"/>
  <c r="I6" i="15"/>
  <c r="M6" i="15" s="1"/>
  <c r="I7" i="15"/>
  <c r="M7" i="15" s="1"/>
  <c r="I8" i="15"/>
  <c r="M8" i="15" s="1"/>
  <c r="I9" i="15"/>
  <c r="M9" i="15" s="1"/>
  <c r="I10" i="15"/>
  <c r="M10" i="15" s="1"/>
  <c r="I11" i="15"/>
  <c r="M11" i="15" s="1"/>
  <c r="I12" i="15"/>
  <c r="M12" i="15" s="1"/>
  <c r="I13" i="15"/>
  <c r="I14" i="15"/>
  <c r="M14" i="15" s="1"/>
  <c r="I15" i="15"/>
  <c r="M15" i="15" s="1"/>
  <c r="I16" i="15"/>
  <c r="M16" i="15" s="1"/>
  <c r="I17" i="15"/>
  <c r="M17" i="15" s="1"/>
  <c r="I18" i="15"/>
  <c r="M18" i="15" s="1"/>
  <c r="I19" i="15"/>
  <c r="M19" i="15" s="1"/>
  <c r="I20" i="15"/>
  <c r="M20" i="15" s="1"/>
  <c r="I21" i="15"/>
  <c r="M21" i="15" s="1"/>
  <c r="I22" i="15"/>
  <c r="M22" i="15" s="1"/>
  <c r="I23" i="15"/>
  <c r="M23" i="15" s="1"/>
  <c r="I24" i="15"/>
  <c r="M24" i="15" s="1"/>
  <c r="I25" i="15"/>
  <c r="I26" i="15"/>
  <c r="M26" i="15" s="1"/>
  <c r="I27" i="15"/>
  <c r="M27" i="15" s="1"/>
  <c r="I28" i="15"/>
  <c r="M28" i="15" s="1"/>
  <c r="I29" i="15"/>
  <c r="M29" i="15" s="1"/>
  <c r="I30" i="15"/>
  <c r="M30" i="15" s="1"/>
  <c r="I31" i="15"/>
  <c r="M31" i="15" s="1"/>
  <c r="I32" i="15"/>
  <c r="M32" i="15" s="1"/>
  <c r="I33" i="15"/>
  <c r="M33" i="15" s="1"/>
  <c r="I34" i="15"/>
  <c r="M34" i="15" s="1"/>
  <c r="I35" i="15"/>
  <c r="M35" i="15" s="1"/>
  <c r="I36" i="15"/>
  <c r="M36" i="15" s="1"/>
  <c r="I37" i="15"/>
  <c r="I38" i="15"/>
  <c r="M38" i="15" s="1"/>
  <c r="I39" i="15"/>
  <c r="M39" i="15" s="1"/>
  <c r="I40" i="15"/>
  <c r="M40" i="15" s="1"/>
  <c r="I41" i="15"/>
  <c r="M41" i="15" s="1"/>
  <c r="I42" i="15"/>
  <c r="M42" i="15" s="1"/>
  <c r="I43" i="15"/>
  <c r="M43" i="15" s="1"/>
  <c r="I44" i="15"/>
  <c r="M44" i="15" s="1"/>
  <c r="I45" i="15"/>
  <c r="M45" i="15" s="1"/>
  <c r="I46" i="15"/>
  <c r="M46" i="15" s="1"/>
  <c r="I47" i="15"/>
  <c r="I48" i="15"/>
  <c r="M48" i="15" s="1"/>
  <c r="I49" i="15"/>
  <c r="I50" i="15"/>
  <c r="M50" i="15" s="1"/>
  <c r="I51" i="15"/>
  <c r="M51" i="15" s="1"/>
  <c r="I52" i="15"/>
  <c r="M52" i="15" s="1"/>
  <c r="I53" i="15"/>
  <c r="M53" i="15" s="1"/>
  <c r="I54" i="15"/>
  <c r="M54" i="15" s="1"/>
  <c r="I55" i="15"/>
  <c r="M55" i="15" s="1"/>
  <c r="I56" i="15"/>
  <c r="M56" i="15" s="1"/>
  <c r="I57" i="15"/>
  <c r="M57" i="15" s="1"/>
  <c r="I58" i="15"/>
  <c r="M58" i="15" s="1"/>
  <c r="I59" i="15"/>
  <c r="I60" i="15"/>
  <c r="M60" i="15" s="1"/>
  <c r="I5" i="15"/>
  <c r="H6" i="15"/>
  <c r="H7" i="15"/>
  <c r="H8" i="15"/>
  <c r="H9" i="15"/>
  <c r="H10" i="15"/>
  <c r="H11" i="15"/>
  <c r="H12" i="15"/>
  <c r="H13" i="15"/>
  <c r="H14" i="15"/>
  <c r="H15" i="15"/>
  <c r="H16" i="15"/>
  <c r="H17" i="15"/>
  <c r="H18" i="15"/>
  <c r="H19" i="15"/>
  <c r="H20" i="15"/>
  <c r="H21" i="15"/>
  <c r="H22" i="15"/>
  <c r="H23" i="15"/>
  <c r="H24" i="15"/>
  <c r="H25" i="15"/>
  <c r="H26" i="15"/>
  <c r="H27" i="15"/>
  <c r="H28" i="15"/>
  <c r="H29" i="15"/>
  <c r="H30" i="15"/>
  <c r="H31" i="15"/>
  <c r="H32" i="15"/>
  <c r="H33" i="15"/>
  <c r="H34" i="15"/>
  <c r="H35" i="15"/>
  <c r="H36" i="15"/>
  <c r="H37" i="15"/>
  <c r="H38" i="15"/>
  <c r="H39" i="15"/>
  <c r="H40" i="15"/>
  <c r="J40" i="15" s="1"/>
  <c r="H41" i="15"/>
  <c r="H42" i="15"/>
  <c r="H43" i="15"/>
  <c r="H44" i="15"/>
  <c r="H45" i="15"/>
  <c r="H46" i="15"/>
  <c r="H47" i="15"/>
  <c r="H48" i="15"/>
  <c r="H49" i="15"/>
  <c r="H50" i="15"/>
  <c r="H51" i="15"/>
  <c r="H52" i="15"/>
  <c r="H53" i="15"/>
  <c r="H54" i="15"/>
  <c r="H55" i="15"/>
  <c r="H56" i="15"/>
  <c r="H57" i="15"/>
  <c r="H58" i="15"/>
  <c r="H59" i="15"/>
  <c r="H60" i="15"/>
  <c r="H5" i="15"/>
  <c r="G56" i="15"/>
  <c r="G52" i="15"/>
  <c r="G50" i="15"/>
  <c r="F49" i="15"/>
  <c r="G44" i="15"/>
  <c r="G43" i="15"/>
  <c r="G40" i="15"/>
  <c r="F39" i="15"/>
  <c r="G37" i="15"/>
  <c r="F30" i="15"/>
  <c r="G27" i="15"/>
  <c r="G15" i="15"/>
  <c r="G14" i="15"/>
  <c r="F7" i="15"/>
  <c r="G5" i="15"/>
  <c r="N61" i="15"/>
  <c r="D61" i="15"/>
  <c r="C61" i="15"/>
  <c r="G60" i="15"/>
  <c r="F60" i="15"/>
  <c r="G59" i="15"/>
  <c r="F59" i="15"/>
  <c r="G58" i="15"/>
  <c r="F58" i="15"/>
  <c r="G57" i="15"/>
  <c r="F57" i="15"/>
  <c r="F55" i="15"/>
  <c r="G54" i="15"/>
  <c r="F54" i="15"/>
  <c r="G53" i="15"/>
  <c r="F53" i="15"/>
  <c r="F50" i="15"/>
  <c r="G49" i="15"/>
  <c r="G48" i="15"/>
  <c r="F48" i="15"/>
  <c r="G47" i="15"/>
  <c r="F47" i="15"/>
  <c r="G46" i="15"/>
  <c r="F46" i="15"/>
  <c r="G45" i="15"/>
  <c r="G42" i="15"/>
  <c r="F42" i="15"/>
  <c r="G41" i="15"/>
  <c r="F41" i="15"/>
  <c r="G36" i="15"/>
  <c r="F36" i="15"/>
  <c r="G35" i="15"/>
  <c r="F35" i="15"/>
  <c r="G34" i="15"/>
  <c r="F34" i="15"/>
  <c r="G33" i="15"/>
  <c r="F33" i="15"/>
  <c r="G32" i="15"/>
  <c r="F32" i="15"/>
  <c r="F29" i="15"/>
  <c r="G28" i="15"/>
  <c r="F28" i="15"/>
  <c r="G24" i="15"/>
  <c r="F24" i="15"/>
  <c r="G23" i="15"/>
  <c r="F23" i="15"/>
  <c r="G22" i="15"/>
  <c r="F22" i="15"/>
  <c r="G21" i="15"/>
  <c r="F21" i="15"/>
  <c r="F20" i="15"/>
  <c r="G10" i="15"/>
  <c r="F10" i="15"/>
  <c r="F8" i="15"/>
  <c r="G7" i="15"/>
  <c r="J13" i="15" l="1"/>
  <c r="M13" i="15"/>
  <c r="J5" i="15"/>
  <c r="M5" i="15"/>
  <c r="J59" i="15"/>
  <c r="M59" i="15"/>
  <c r="J47" i="15"/>
  <c r="M47" i="15"/>
  <c r="J25" i="15"/>
  <c r="M25" i="15"/>
  <c r="J49" i="15"/>
  <c r="M49" i="15"/>
  <c r="J37" i="15"/>
  <c r="M37" i="15"/>
  <c r="J16" i="15"/>
  <c r="J39" i="15"/>
  <c r="J15" i="15"/>
  <c r="J60" i="15"/>
  <c r="J35" i="15"/>
  <c r="J23" i="15"/>
  <c r="J56" i="15"/>
  <c r="J55" i="15"/>
  <c r="J43" i="15"/>
  <c r="J31" i="15"/>
  <c r="J36" i="15"/>
  <c r="J24" i="15"/>
  <c r="J12" i="15"/>
  <c r="J20" i="15"/>
  <c r="J19" i="15"/>
  <c r="J48" i="15"/>
  <c r="J7" i="15"/>
  <c r="J11" i="15"/>
  <c r="J8" i="15"/>
  <c r="J28" i="15"/>
  <c r="J51" i="15"/>
  <c r="J27" i="15"/>
  <c r="J52" i="15"/>
  <c r="J50" i="15"/>
  <c r="J38" i="15"/>
  <c r="J26" i="15"/>
  <c r="J14" i="15"/>
  <c r="H61" i="15"/>
  <c r="J58" i="15"/>
  <c r="J10" i="15"/>
  <c r="J30" i="15"/>
  <c r="J57" i="15"/>
  <c r="J45" i="15"/>
  <c r="J33" i="15"/>
  <c r="J21" i="15"/>
  <c r="J9" i="15"/>
  <c r="J53" i="15"/>
  <c r="J41" i="15"/>
  <c r="J29" i="15"/>
  <c r="J17" i="15"/>
  <c r="J46" i="15"/>
  <c r="J22" i="15"/>
  <c r="J54" i="15"/>
  <c r="J18" i="15"/>
  <c r="J44" i="15"/>
  <c r="J32" i="15"/>
  <c r="J34" i="15"/>
  <c r="J42" i="15"/>
  <c r="J6" i="15"/>
  <c r="I61" i="15"/>
  <c r="G18" i="15"/>
  <c r="G12" i="15"/>
  <c r="G51" i="15"/>
  <c r="F12" i="15"/>
  <c r="G25" i="15"/>
  <c r="F18" i="15"/>
  <c r="G55" i="15"/>
  <c r="G8" i="15"/>
  <c r="F37" i="15"/>
  <c r="F14" i="15"/>
  <c r="F51" i="15"/>
  <c r="F15" i="15"/>
  <c r="G29" i="15"/>
  <c r="F5" i="15"/>
  <c r="G39" i="15"/>
  <c r="F16" i="15"/>
  <c r="F26" i="15"/>
  <c r="G30" i="15"/>
  <c r="F52" i="15"/>
  <c r="F25" i="15"/>
  <c r="G38" i="15"/>
  <c r="G17" i="15"/>
  <c r="F27" i="15"/>
  <c r="F40" i="15"/>
  <c r="F44" i="15"/>
  <c r="F56" i="15"/>
  <c r="F43" i="15"/>
  <c r="F31" i="15"/>
  <c r="F9" i="15"/>
  <c r="F6" i="15"/>
  <c r="G6" i="15"/>
  <c r="G16" i="15"/>
  <c r="G26" i="15"/>
  <c r="F45" i="15"/>
  <c r="F38" i="15"/>
  <c r="F17" i="15"/>
  <c r="G20" i="15"/>
  <c r="E61" i="15"/>
  <c r="G61" i="15" s="1"/>
  <c r="F11" i="15"/>
  <c r="G31" i="15"/>
  <c r="G11" i="15"/>
  <c r="G9" i="15"/>
  <c r="G19" i="15"/>
  <c r="F13" i="15"/>
  <c r="G13" i="15"/>
  <c r="F19" i="15"/>
  <c r="M61" i="15" l="1"/>
  <c r="J61" i="15"/>
  <c r="F61" i="15"/>
  <c r="J60" i="14" l="1"/>
  <c r="J6" i="14"/>
  <c r="J7" i="14"/>
  <c r="J8" i="14"/>
  <c r="J9" i="14"/>
  <c r="J10" i="14"/>
  <c r="J11" i="14"/>
  <c r="J12" i="14"/>
  <c r="J13" i="14"/>
  <c r="J14" i="14"/>
  <c r="J15" i="14"/>
  <c r="J16" i="14"/>
  <c r="J17" i="14"/>
  <c r="J18" i="14"/>
  <c r="J19" i="14"/>
  <c r="J20" i="14"/>
  <c r="J21" i="14"/>
  <c r="J22" i="14"/>
  <c r="J23" i="14"/>
  <c r="J24" i="14"/>
  <c r="J25" i="14"/>
  <c r="J26" i="14"/>
  <c r="J27" i="14"/>
  <c r="J28" i="14"/>
  <c r="J29" i="14"/>
  <c r="J30" i="14"/>
  <c r="J31" i="14"/>
  <c r="J32" i="14"/>
  <c r="J33" i="14"/>
  <c r="J34" i="14"/>
  <c r="J35" i="14"/>
  <c r="J36" i="14"/>
  <c r="J37" i="14"/>
  <c r="J38" i="14"/>
  <c r="J39" i="14"/>
  <c r="J40" i="14"/>
  <c r="J41" i="14"/>
  <c r="J42" i="14"/>
  <c r="J43" i="14"/>
  <c r="J44" i="14"/>
  <c r="J45" i="14"/>
  <c r="J46" i="14"/>
  <c r="J47" i="14"/>
  <c r="J48" i="14"/>
  <c r="J49" i="14"/>
  <c r="J50" i="14"/>
  <c r="J51" i="14"/>
  <c r="J52" i="14"/>
  <c r="J53" i="14"/>
  <c r="J54" i="14"/>
  <c r="J55" i="14"/>
  <c r="J56" i="14"/>
  <c r="J57" i="14"/>
  <c r="J58" i="14"/>
  <c r="J59" i="14"/>
  <c r="J5" i="14"/>
  <c r="I61" i="14"/>
  <c r="G60" i="10"/>
  <c r="F60" i="10"/>
  <c r="F61" i="14"/>
  <c r="G55" i="14"/>
  <c r="H53" i="14"/>
  <c r="G47" i="14"/>
  <c r="H45" i="14"/>
  <c r="G39" i="14"/>
  <c r="H37" i="14"/>
  <c r="G31" i="14"/>
  <c r="H29" i="14"/>
  <c r="G23" i="14"/>
  <c r="H21" i="14"/>
  <c r="G15" i="14"/>
  <c r="H13" i="14"/>
  <c r="G7" i="14"/>
  <c r="H5" i="14"/>
  <c r="E61" i="14"/>
  <c r="D61" i="14"/>
  <c r="H60" i="14"/>
  <c r="G60" i="14"/>
  <c r="H59" i="14"/>
  <c r="G59" i="14"/>
  <c r="H58" i="14"/>
  <c r="G58" i="14"/>
  <c r="H57" i="14"/>
  <c r="G57" i="14"/>
  <c r="H56" i="14"/>
  <c r="G56" i="14"/>
  <c r="H55" i="14"/>
  <c r="H54" i="14"/>
  <c r="G54" i="14"/>
  <c r="H52" i="14"/>
  <c r="G52" i="14"/>
  <c r="H51" i="14"/>
  <c r="G51" i="14"/>
  <c r="H50" i="14"/>
  <c r="G50" i="14"/>
  <c r="H49" i="14"/>
  <c r="G49" i="14"/>
  <c r="H48" i="14"/>
  <c r="G48" i="14"/>
  <c r="H47" i="14"/>
  <c r="H46" i="14"/>
  <c r="G46" i="14"/>
  <c r="H44" i="14"/>
  <c r="G44" i="14"/>
  <c r="H43" i="14"/>
  <c r="G43" i="14"/>
  <c r="H42" i="14"/>
  <c r="G42" i="14"/>
  <c r="H41" i="14"/>
  <c r="G41" i="14"/>
  <c r="H40" i="14"/>
  <c r="G40" i="14"/>
  <c r="H39" i="14"/>
  <c r="H38" i="14"/>
  <c r="G38" i="14"/>
  <c r="H36" i="14"/>
  <c r="G36" i="14"/>
  <c r="H35" i="14"/>
  <c r="G35" i="14"/>
  <c r="H34" i="14"/>
  <c r="G34" i="14"/>
  <c r="H33" i="14"/>
  <c r="G33" i="14"/>
  <c r="H32" i="14"/>
  <c r="G32" i="14"/>
  <c r="H31" i="14"/>
  <c r="H30" i="14"/>
  <c r="G30" i="14"/>
  <c r="H28" i="14"/>
  <c r="G28" i="14"/>
  <c r="H27" i="14"/>
  <c r="G27" i="14"/>
  <c r="H26" i="14"/>
  <c r="G26" i="14"/>
  <c r="H25" i="14"/>
  <c r="G25" i="14"/>
  <c r="H24" i="14"/>
  <c r="G24" i="14"/>
  <c r="H23" i="14"/>
  <c r="H22" i="14"/>
  <c r="G22" i="14"/>
  <c r="H20" i="14"/>
  <c r="G20" i="14"/>
  <c r="H19" i="14"/>
  <c r="G19" i="14"/>
  <c r="H18" i="14"/>
  <c r="G18" i="14"/>
  <c r="H17" i="14"/>
  <c r="G17" i="14"/>
  <c r="H16" i="14"/>
  <c r="G16" i="14"/>
  <c r="H15" i="14"/>
  <c r="H14" i="14"/>
  <c r="G14" i="14"/>
  <c r="H12" i="14"/>
  <c r="G12" i="14"/>
  <c r="H11" i="14"/>
  <c r="G11" i="14"/>
  <c r="H10" i="14"/>
  <c r="G10" i="14"/>
  <c r="H9" i="14"/>
  <c r="G9" i="14"/>
  <c r="H8" i="14"/>
  <c r="G8" i="14"/>
  <c r="H7" i="14"/>
  <c r="H6" i="14"/>
  <c r="G6" i="14"/>
  <c r="H60" i="10"/>
  <c r="V60" i="10"/>
  <c r="U60" i="10"/>
  <c r="T60" i="10"/>
  <c r="S60" i="10"/>
  <c r="R60" i="10"/>
  <c r="Q60" i="10"/>
  <c r="P60" i="10"/>
  <c r="O60" i="10"/>
  <c r="N60" i="10"/>
  <c r="M60" i="10"/>
  <c r="L60" i="10"/>
  <c r="K60" i="10"/>
  <c r="J60" i="10"/>
  <c r="I60" i="10"/>
  <c r="G5" i="14"/>
  <c r="G13" i="14"/>
  <c r="G21" i="14"/>
  <c r="G29" i="14"/>
  <c r="G37" i="14"/>
  <c r="G45" i="14"/>
  <c r="G53" i="14"/>
  <c r="H61" i="14" l="1"/>
  <c r="G61" i="14"/>
  <c r="J61" i="14"/>
</calcChain>
</file>

<file path=xl/sharedStrings.xml><?xml version="1.0" encoding="utf-8"?>
<sst xmlns="http://schemas.openxmlformats.org/spreadsheetml/2006/main" count="240" uniqueCount="107">
  <si>
    <t>CO #</t>
  </si>
  <si>
    <t>County</t>
  </si>
  <si>
    <t>Beaverhead</t>
  </si>
  <si>
    <t>Big Horn</t>
  </si>
  <si>
    <t>Blaine</t>
  </si>
  <si>
    <t>Broadwater</t>
  </si>
  <si>
    <t>Carbon</t>
  </si>
  <si>
    <t>Carter</t>
  </si>
  <si>
    <t>Cascade</t>
  </si>
  <si>
    <t>Chouteau</t>
  </si>
  <si>
    <t>Custer</t>
  </si>
  <si>
    <t>Daniels</t>
  </si>
  <si>
    <t>Dawson</t>
  </si>
  <si>
    <t>Deer Lodge</t>
  </si>
  <si>
    <t>Fallon</t>
  </si>
  <si>
    <t>Fergus</t>
  </si>
  <si>
    <t>Flathead</t>
  </si>
  <si>
    <t>Gallatin</t>
  </si>
  <si>
    <t>Garfield</t>
  </si>
  <si>
    <t>Glacier</t>
  </si>
  <si>
    <t>Golden Valley</t>
  </si>
  <si>
    <t>Granite</t>
  </si>
  <si>
    <t>Hill</t>
  </si>
  <si>
    <t>Jefferson</t>
  </si>
  <si>
    <t>Judith Basin</t>
  </si>
  <si>
    <t>Lake</t>
  </si>
  <si>
    <t>Lewis &amp; Clark</t>
  </si>
  <si>
    <t>Liberty</t>
  </si>
  <si>
    <t>Lincoln</t>
  </si>
  <si>
    <t>Madison</t>
  </si>
  <si>
    <t>McCone</t>
  </si>
  <si>
    <t>Meagher</t>
  </si>
  <si>
    <t>Mineral</t>
  </si>
  <si>
    <t>Missoula</t>
  </si>
  <si>
    <t>Musselshell</t>
  </si>
  <si>
    <t>Park</t>
  </si>
  <si>
    <t>Petroleum</t>
  </si>
  <si>
    <t>Phillips</t>
  </si>
  <si>
    <t>Pondera</t>
  </si>
  <si>
    <t>Powder River</t>
  </si>
  <si>
    <t>Powell</t>
  </si>
  <si>
    <t>Prairie</t>
  </si>
  <si>
    <t>Ravalli</t>
  </si>
  <si>
    <t>Richland</t>
  </si>
  <si>
    <t>Roosevelt</t>
  </si>
  <si>
    <t>Rosebud</t>
  </si>
  <si>
    <t>Sanders</t>
  </si>
  <si>
    <t>Sheridan</t>
  </si>
  <si>
    <t>Silver Bow</t>
  </si>
  <si>
    <t>Stillwater</t>
  </si>
  <si>
    <t>Sweet Grass</t>
  </si>
  <si>
    <t>Teton</t>
  </si>
  <si>
    <t>Toole</t>
  </si>
  <si>
    <t>Treasure</t>
  </si>
  <si>
    <t>Valley</t>
  </si>
  <si>
    <t>Wheatland</t>
  </si>
  <si>
    <t>Wibaux</t>
  </si>
  <si>
    <t>Yellowstone</t>
  </si>
  <si>
    <t>Difference</t>
  </si>
  <si>
    <t>Population</t>
  </si>
  <si>
    <t>FY 2005</t>
  </si>
  <si>
    <t>FY 2006</t>
  </si>
  <si>
    <t>FY 2007</t>
  </si>
  <si>
    <t>FY 2008</t>
  </si>
  <si>
    <t>FY 2009</t>
  </si>
  <si>
    <t>FY 2010</t>
  </si>
  <si>
    <t>FY 2011</t>
  </si>
  <si>
    <t>FY 2012</t>
  </si>
  <si>
    <t>Totals</t>
  </si>
  <si>
    <t>FY 2013</t>
  </si>
  <si>
    <t>FY 2014</t>
  </si>
  <si>
    <t>FY 2015</t>
  </si>
  <si>
    <t>FY 2016</t>
  </si>
  <si>
    <t>FY 2017</t>
  </si>
  <si>
    <t>FY 2018</t>
  </si>
  <si>
    <t>FY 2019</t>
  </si>
  <si>
    <t>FY 2020</t>
  </si>
  <si>
    <t>FY 2021</t>
  </si>
  <si>
    <t>FY 2022</t>
  </si>
  <si>
    <t>FY 2023</t>
  </si>
  <si>
    <t>TV for Mill Levy</t>
  </si>
  <si>
    <t xml:space="preserve">TIF Increment </t>
  </si>
  <si>
    <t xml:space="preserve"> (See TV less TIF for Mill Levy)</t>
  </si>
  <si>
    <t xml:space="preserve"> % Change</t>
  </si>
  <si>
    <t>County Taxable Value (less TIF for Mill Levy) by County</t>
  </si>
  <si>
    <t>mills</t>
  </si>
  <si>
    <t>Newly Taxable</t>
  </si>
  <si>
    <t>Row Labels</t>
  </si>
  <si>
    <t>Grand Total</t>
  </si>
  <si>
    <t>Sum of  % Change</t>
  </si>
  <si>
    <t>Region</t>
  </si>
  <si>
    <t>a</t>
  </si>
  <si>
    <t>77.89-mills -FY24</t>
  </si>
  <si>
    <t>FY 2024</t>
  </si>
  <si>
    <t>FY 2025</t>
  </si>
  <si>
    <t>TV FY 2026</t>
  </si>
  <si>
    <t>NTV FY 2026</t>
  </si>
  <si>
    <t>95 Mills-FY26</t>
  </si>
  <si>
    <r>
      <rPr>
        <b/>
        <sz val="18"/>
        <color rgb="FF1C3F94"/>
        <rFont val="Calibri"/>
        <family val="2"/>
        <scheme val="minor"/>
      </rPr>
      <t>NEWLY</t>
    </r>
    <r>
      <rPr>
        <b/>
        <sz val="18"/>
        <color rgb="FF1C3F94"/>
        <rFont val="Calibri Light"/>
        <family val="2"/>
      </rPr>
      <t xml:space="preserve"> Taxable Value</t>
    </r>
  </si>
  <si>
    <r>
      <rPr>
        <b/>
        <sz val="18"/>
        <color rgb="FF1C3F94"/>
        <rFont val="Calibri "/>
      </rPr>
      <t>TOTAL</t>
    </r>
    <r>
      <rPr>
        <b/>
        <sz val="18"/>
        <color rgb="FF1C3F94"/>
        <rFont val="Calibri Light"/>
        <family val="2"/>
      </rPr>
      <t xml:space="preserve"> County Taxable Value FY 2026 &amp; FY 2027</t>
    </r>
  </si>
  <si>
    <t>By County - Fiscal Year 2027</t>
  </si>
  <si>
    <t>FY 2026 &amp; FY2027</t>
  </si>
  <si>
    <t>TV FY 2027</t>
  </si>
  <si>
    <t>NTV FY 2027</t>
  </si>
  <si>
    <t>FY 2026</t>
  </si>
  <si>
    <t>Total County Taxable Value FY 2026 &amp; FY 2027</t>
  </si>
  <si>
    <t>95 Mills-FY27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</si>
</sst>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
  </numFmts>
  <fonts count="21">
    <font>
      <sz val="10"/>
      <name val="Arial"/>
    </font>
    <font>
      <sz val="10"/>
      <name val="Arial"/>
      <family val="2"/>
    </font>
    <font>
      <sz val="10"/>
      <name val="MS Sans Serif"/>
      <family val="2"/>
    </font>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sz val="10"/>
      <color theme="1"/>
      <name val="Calibri"/>
      <family val="2"/>
      <scheme val="minor"/>
    </font>
    <font>
      <sz val="10"/>
      <name val="Calibri"/>
      <family val="2"/>
      <scheme val="minor"/>
    </font>
    <font>
      <b/>
      <sz val="11"/>
      <name val="Calibri"/>
      <family val="2"/>
      <scheme val="minor"/>
    </font>
    <font>
      <b/>
      <sz val="13"/>
      <color theme="0"/>
      <name val="Calibri"/>
      <family val="2"/>
      <scheme val="minor"/>
    </font>
    <font>
      <b/>
      <sz val="14"/>
      <color theme="0"/>
      <name val="Calibri"/>
      <family val="2"/>
      <scheme val="minor"/>
    </font>
    <font>
      <b/>
      <sz val="12"/>
      <name val="Calibri"/>
      <family val="2"/>
      <scheme val="minor"/>
    </font>
    <font>
      <b/>
      <sz val="10"/>
      <color theme="0"/>
      <name val="Calibri"/>
      <family val="2"/>
      <scheme val="minor"/>
    </font>
    <font>
      <b/>
      <sz val="10"/>
      <color theme="1"/>
      <name val="Calibri"/>
      <family val="2"/>
      <scheme val="minor"/>
    </font>
    <font>
      <b/>
      <sz val="13"/>
      <color theme="1" tint="0.34998626667073579"/>
      <name val="Calibri"/>
      <family val="2"/>
      <scheme val="minor"/>
    </font>
    <font>
      <b/>
      <sz val="18"/>
      <color rgb="FF1C3F94"/>
      <name val="Calibri"/>
      <family val="2"/>
      <scheme val="minor"/>
    </font>
    <font>
      <b/>
      <sz val="18"/>
      <color rgb="FF1C3F94"/>
      <name val="Calibri Light"/>
      <family val="2"/>
    </font>
    <font>
      <b/>
      <sz val="10"/>
      <color theme="0" tint="-0.34998626667073579"/>
      <name val="Calibri"/>
      <family val="2"/>
      <scheme val="minor"/>
    </font>
    <font>
      <sz val="10"/>
      <color theme="0" tint="-0.34998626667073579"/>
      <name val="Calibri"/>
      <family val="2"/>
      <scheme val="minor"/>
    </font>
    <font>
      <b/>
      <sz val="18"/>
      <color rgb="FF1C3F94"/>
      <name val="Calibri "/>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1C3F94"/>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4.9989318521683403E-2"/>
        <bgColor indexed="64"/>
      </patternFill>
    </fill>
  </fills>
  <borders count="15">
    <border>
      <left/>
      <right/>
      <top/>
      <bottom/>
      <diagonal/>
    </border>
    <border>
      <left style="thin">
        <color theme="0" tint="-0.14996795556505021"/>
      </left>
      <right style="thin">
        <color theme="0" tint="-0.14996795556505021"/>
      </right>
      <top/>
      <bottom/>
      <diagonal/>
    </border>
    <border>
      <left/>
      <right style="thin">
        <color theme="0" tint="-0.14996795556505021"/>
      </right>
      <top/>
      <bottom/>
      <diagonal/>
    </border>
    <border>
      <left style="thin">
        <color theme="0" tint="-0.14996795556505021"/>
      </left>
      <right style="thin">
        <color theme="0" tint="-0.14996795556505021"/>
      </right>
      <top/>
      <bottom style="double">
        <color theme="0" tint="-0.499984740745262"/>
      </bottom>
      <diagonal/>
    </border>
    <border>
      <left style="dashDot">
        <color rgb="FF1C3F94"/>
      </left>
      <right style="dashDot">
        <color rgb="FF1C3F94"/>
      </right>
      <top style="dashDot">
        <color rgb="FF1C3F94"/>
      </top>
      <bottom/>
      <diagonal/>
    </border>
    <border>
      <left style="thin">
        <color theme="0" tint="-0.14996795556505021"/>
      </left>
      <right/>
      <top/>
      <bottom/>
      <diagonal/>
    </border>
    <border>
      <left style="dashDot">
        <color rgb="FF1C3F94"/>
      </left>
      <right style="dashDot">
        <color rgb="FF1C3F94"/>
      </right>
      <top/>
      <bottom/>
      <diagonal/>
    </border>
    <border>
      <left style="thin">
        <color theme="0" tint="-0.14996795556505021"/>
      </left>
      <right style="thin">
        <color theme="0" tint="-0.14996795556505021"/>
      </right>
      <top/>
      <bottom style="double">
        <color theme="1" tint="0.499984740745262"/>
      </bottom>
      <diagonal/>
    </border>
    <border>
      <left style="thin">
        <color theme="0" tint="-0.14996795556505021"/>
      </left>
      <right/>
      <top/>
      <bottom style="double">
        <color theme="1" tint="0.499984740745262"/>
      </bottom>
      <diagonal/>
    </border>
    <border>
      <left style="dashDot">
        <color rgb="FF1C3F94"/>
      </left>
      <right style="dashDot">
        <color rgb="FF1C3F94"/>
      </right>
      <top/>
      <bottom style="double">
        <color theme="1" tint="0.499984740745262"/>
      </bottom>
      <diagonal/>
    </border>
    <border>
      <left/>
      <right/>
      <top/>
      <bottom style="double">
        <color theme="0" tint="-0.499984740745262"/>
      </bottom>
      <diagonal/>
    </border>
    <border>
      <left style="dashDot">
        <color rgb="FF1C3F94"/>
      </left>
      <right style="dashDot">
        <color rgb="FF1C3F94"/>
      </right>
      <top style="double">
        <color theme="1" tint="0.499984740745262"/>
      </top>
      <bottom style="dashDot">
        <color rgb="FF1C3F94"/>
      </bottom>
      <diagonal/>
    </border>
    <border>
      <left style="thin">
        <color theme="0" tint="-0.14996795556505021"/>
      </left>
      <right style="thin">
        <color theme="0" tint="-0.14993743705557422"/>
      </right>
      <top/>
      <bottom/>
      <diagonal/>
    </border>
    <border>
      <left/>
      <right style="thin">
        <color theme="0" tint="-0.14996795556505021"/>
      </right>
      <top/>
      <bottom style="double">
        <color theme="1" tint="0.499984740745262"/>
      </bottom>
      <diagonal/>
    </border>
    <border>
      <left style="thin">
        <color theme="0" tint="-0.14996795556505021"/>
      </left>
      <right/>
      <top/>
      <bottom style="double">
        <color theme="0" tint="-0.499984740745262"/>
      </bottom>
      <diagonal/>
    </border>
  </borders>
  <cellStyleXfs count="10">
    <xf numFmtId="0" fontId="0" fillId="0" borderId="0"/>
    <xf numFmtId="43" fontId="2"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0" fontId="2" fillId="0" borderId="0"/>
    <xf numFmtId="0" fontId="1" fillId="0" borderId="0"/>
    <xf numFmtId="0" fontId="3" fillId="0" borderId="0"/>
    <xf numFmtId="0" fontId="1" fillId="0" borderId="0"/>
    <xf numFmtId="9" fontId="1" fillId="0" borderId="0" applyFont="0" applyFill="0" applyBorder="0" applyAlignment="0" applyProtection="0"/>
    <xf numFmtId="9" fontId="2" fillId="0" borderId="0" applyFont="0" applyFill="0" applyBorder="0" applyAlignment="0" applyProtection="0"/>
  </cellStyleXfs>
  <cellXfs count="121">
    <xf numFmtId="0" fontId="0" fillId="0" borderId="0" xfId="0"/>
    <xf numFmtId="0" fontId="9" fillId="4" borderId="0" xfId="7" applyFont="1" applyFill="1" applyAlignment="1">
      <alignment horizontal="center" vertical="center" wrapText="1"/>
    </xf>
    <xf numFmtId="0" fontId="9" fillId="4" borderId="0" xfId="7" applyFont="1" applyFill="1" applyAlignment="1">
      <alignment horizontal="left" vertical="center" wrapText="1"/>
    </xf>
    <xf numFmtId="0" fontId="4" fillId="5" borderId="4" xfId="7" applyFont="1" applyFill="1" applyBorder="1" applyAlignment="1">
      <alignment horizontal="center" vertical="center" wrapText="1"/>
    </xf>
    <xf numFmtId="0" fontId="12" fillId="2" borderId="0" xfId="7" applyFont="1" applyFill="1" applyAlignment="1">
      <alignment vertical="center"/>
    </xf>
    <xf numFmtId="0" fontId="6" fillId="2" borderId="1" xfId="7" applyFont="1" applyFill="1" applyBorder="1" applyAlignment="1">
      <alignment vertical="center"/>
    </xf>
    <xf numFmtId="5" fontId="6" fillId="2" borderId="1" xfId="2" applyNumberFormat="1" applyFont="1" applyFill="1" applyBorder="1" applyAlignment="1" applyProtection="1">
      <alignment vertical="center"/>
      <protection locked="0"/>
    </xf>
    <xf numFmtId="6" fontId="6" fillId="2" borderId="1" xfId="7" applyNumberFormat="1" applyFont="1" applyFill="1" applyBorder="1" applyAlignment="1">
      <alignment vertical="center"/>
    </xf>
    <xf numFmtId="5" fontId="6" fillId="2" borderId="5" xfId="2" applyNumberFormat="1" applyFont="1" applyFill="1" applyBorder="1" applyAlignment="1" applyProtection="1">
      <alignment vertical="center"/>
      <protection locked="0"/>
    </xf>
    <xf numFmtId="5" fontId="9" fillId="2" borderId="6" xfId="2" applyNumberFormat="1" applyFont="1" applyFill="1" applyBorder="1" applyAlignment="1" applyProtection="1">
      <alignment vertical="center"/>
    </xf>
    <xf numFmtId="0" fontId="6" fillId="3" borderId="1" xfId="7" applyFont="1" applyFill="1" applyBorder="1" applyAlignment="1">
      <alignment vertical="center"/>
    </xf>
    <xf numFmtId="5" fontId="6" fillId="3" borderId="1" xfId="2" applyNumberFormat="1" applyFont="1" applyFill="1" applyBorder="1" applyAlignment="1" applyProtection="1">
      <alignment vertical="center"/>
      <protection locked="0"/>
    </xf>
    <xf numFmtId="6" fontId="6" fillId="3" borderId="1" xfId="7" applyNumberFormat="1" applyFont="1" applyFill="1" applyBorder="1" applyAlignment="1">
      <alignment vertical="center"/>
    </xf>
    <xf numFmtId="5" fontId="6" fillId="3" borderId="5" xfId="2" applyNumberFormat="1" applyFont="1" applyFill="1" applyBorder="1" applyAlignment="1" applyProtection="1">
      <alignment vertical="center"/>
      <protection locked="0"/>
    </xf>
    <xf numFmtId="5" fontId="9" fillId="6" borderId="6" xfId="2" applyNumberFormat="1" applyFont="1" applyFill="1" applyBorder="1" applyAlignment="1" applyProtection="1">
      <alignment vertical="center"/>
    </xf>
    <xf numFmtId="10" fontId="6" fillId="3" borderId="1" xfId="8" applyNumberFormat="1" applyFont="1" applyFill="1" applyBorder="1" applyAlignment="1">
      <alignment vertical="center"/>
    </xf>
    <xf numFmtId="10" fontId="6" fillId="2" borderId="1" xfId="8" applyNumberFormat="1" applyFont="1" applyFill="1" applyBorder="1" applyAlignment="1">
      <alignment vertical="center"/>
    </xf>
    <xf numFmtId="0" fontId="6" fillId="3" borderId="7" xfId="7" applyFont="1" applyFill="1" applyBorder="1" applyAlignment="1">
      <alignment vertical="center"/>
    </xf>
    <xf numFmtId="5" fontId="6" fillId="3" borderId="7" xfId="2" applyNumberFormat="1" applyFont="1" applyFill="1" applyBorder="1" applyAlignment="1" applyProtection="1">
      <alignment vertical="center"/>
      <protection locked="0"/>
    </xf>
    <xf numFmtId="6" fontId="6" fillId="3" borderId="7" xfId="7" applyNumberFormat="1" applyFont="1" applyFill="1" applyBorder="1" applyAlignment="1">
      <alignment vertical="center"/>
    </xf>
    <xf numFmtId="5" fontId="6" fillId="3" borderId="8" xfId="2" applyNumberFormat="1" applyFont="1" applyFill="1" applyBorder="1" applyAlignment="1" applyProtection="1">
      <alignment vertical="center"/>
      <protection locked="0"/>
    </xf>
    <xf numFmtId="5" fontId="9" fillId="6" borderId="9" xfId="2" applyNumberFormat="1" applyFont="1" applyFill="1" applyBorder="1" applyAlignment="1" applyProtection="1">
      <alignment vertical="center"/>
    </xf>
    <xf numFmtId="0" fontId="9" fillId="4" borderId="1" xfId="7" applyFont="1" applyFill="1" applyBorder="1" applyAlignment="1">
      <alignment vertical="center"/>
    </xf>
    <xf numFmtId="3" fontId="9" fillId="4" borderId="1" xfId="7" applyNumberFormat="1" applyFont="1" applyFill="1" applyBorder="1" applyAlignment="1">
      <alignment vertical="center"/>
    </xf>
    <xf numFmtId="6" fontId="9" fillId="4" borderId="1" xfId="7" applyNumberFormat="1" applyFont="1" applyFill="1" applyBorder="1" applyAlignment="1">
      <alignment vertical="center"/>
    </xf>
    <xf numFmtId="10" fontId="9" fillId="4" borderId="1" xfId="8" applyNumberFormat="1" applyFont="1" applyFill="1" applyBorder="1" applyAlignment="1">
      <alignment vertical="center"/>
    </xf>
    <xf numFmtId="5" fontId="9" fillId="4" borderId="5" xfId="8" applyNumberFormat="1" applyFont="1" applyFill="1" applyBorder="1" applyAlignment="1">
      <alignment vertical="center"/>
    </xf>
    <xf numFmtId="164" fontId="12" fillId="2" borderId="0" xfId="7" applyNumberFormat="1" applyFont="1" applyFill="1" applyAlignment="1">
      <alignment vertical="center"/>
    </xf>
    <xf numFmtId="164" fontId="12" fillId="2" borderId="0" xfId="3" applyNumberFormat="1" applyFont="1" applyFill="1" applyBorder="1" applyAlignment="1">
      <alignment vertical="center"/>
    </xf>
    <xf numFmtId="6" fontId="12" fillId="2" borderId="0" xfId="7" applyNumberFormat="1" applyFont="1" applyFill="1" applyAlignment="1">
      <alignment vertical="center"/>
    </xf>
    <xf numFmtId="0" fontId="6" fillId="2" borderId="2" xfId="0" applyFont="1" applyFill="1" applyBorder="1" applyAlignment="1">
      <alignment vertical="center"/>
    </xf>
    <xf numFmtId="6" fontId="6" fillId="2" borderId="1" xfId="0" applyNumberFormat="1" applyFont="1" applyFill="1" applyBorder="1" applyAlignment="1">
      <alignment vertical="center"/>
    </xf>
    <xf numFmtId="164" fontId="6" fillId="2" borderId="1" xfId="2" applyNumberFormat="1" applyFont="1" applyFill="1" applyBorder="1" applyAlignment="1">
      <alignment vertical="center"/>
    </xf>
    <xf numFmtId="164" fontId="6" fillId="2" borderId="1" xfId="6" applyNumberFormat="1" applyFont="1" applyFill="1" applyBorder="1" applyAlignment="1">
      <alignment vertical="center"/>
    </xf>
    <xf numFmtId="5" fontId="6" fillId="2" borderId="1" xfId="6" applyNumberFormat="1" applyFont="1" applyFill="1" applyBorder="1" applyAlignment="1" applyProtection="1">
      <alignment vertical="center"/>
      <protection locked="0"/>
    </xf>
    <xf numFmtId="6" fontId="3" fillId="2" borderId="1" xfId="6" applyNumberFormat="1" applyFill="1" applyBorder="1" applyAlignment="1">
      <alignment vertical="center"/>
    </xf>
    <xf numFmtId="0" fontId="6" fillId="3" borderId="2" xfId="0" applyFont="1" applyFill="1" applyBorder="1" applyAlignment="1">
      <alignment vertical="center"/>
    </xf>
    <xf numFmtId="6" fontId="6" fillId="3" borderId="1" xfId="0" applyNumberFormat="1" applyFont="1" applyFill="1" applyBorder="1" applyAlignment="1">
      <alignment vertical="center"/>
    </xf>
    <xf numFmtId="164" fontId="6" fillId="3" borderId="1" xfId="2" applyNumberFormat="1" applyFont="1" applyFill="1" applyBorder="1" applyAlignment="1">
      <alignment vertical="center"/>
    </xf>
    <xf numFmtId="164" fontId="6" fillId="3" borderId="1" xfId="6" applyNumberFormat="1" applyFont="1" applyFill="1" applyBorder="1" applyAlignment="1">
      <alignment vertical="center"/>
    </xf>
    <xf numFmtId="5" fontId="6" fillId="3" borderId="1" xfId="6" applyNumberFormat="1" applyFont="1" applyFill="1" applyBorder="1" applyAlignment="1" applyProtection="1">
      <alignment vertical="center"/>
      <protection locked="0"/>
    </xf>
    <xf numFmtId="6" fontId="3" fillId="3" borderId="1" xfId="6" applyNumberFormat="1" applyFill="1" applyBorder="1" applyAlignment="1">
      <alignment vertical="center"/>
    </xf>
    <xf numFmtId="5" fontId="6" fillId="3" borderId="3" xfId="2" applyNumberFormat="1" applyFont="1" applyFill="1" applyBorder="1" applyAlignment="1" applyProtection="1">
      <alignment vertical="center"/>
      <protection locked="0"/>
    </xf>
    <xf numFmtId="6" fontId="6" fillId="3" borderId="3" xfId="0" applyNumberFormat="1" applyFont="1" applyFill="1" applyBorder="1" applyAlignment="1">
      <alignment vertical="center"/>
    </xf>
    <xf numFmtId="164" fontId="6" fillId="3" borderId="3" xfId="2" applyNumberFormat="1" applyFont="1" applyFill="1" applyBorder="1" applyAlignment="1">
      <alignment vertical="center"/>
    </xf>
    <xf numFmtId="164" fontId="6" fillId="3" borderId="3" xfId="6" applyNumberFormat="1" applyFont="1" applyFill="1" applyBorder="1" applyAlignment="1">
      <alignment vertical="center"/>
    </xf>
    <xf numFmtId="5" fontId="6" fillId="3" borderId="3" xfId="6" applyNumberFormat="1" applyFont="1" applyFill="1" applyBorder="1" applyAlignment="1" applyProtection="1">
      <alignment vertical="center"/>
      <protection locked="0"/>
    </xf>
    <xf numFmtId="6" fontId="3" fillId="3" borderId="3" xfId="6" applyNumberFormat="1" applyFill="1" applyBorder="1" applyAlignment="1">
      <alignment vertical="center"/>
    </xf>
    <xf numFmtId="5" fontId="5" fillId="4" borderId="1" xfId="6" applyNumberFormat="1" applyFont="1" applyFill="1" applyBorder="1" applyAlignment="1">
      <alignment vertical="center"/>
    </xf>
    <xf numFmtId="6" fontId="5" fillId="4" borderId="1" xfId="6" applyNumberFormat="1" applyFont="1" applyFill="1" applyBorder="1" applyAlignment="1">
      <alignment vertical="center"/>
    </xf>
    <xf numFmtId="5" fontId="9" fillId="4" borderId="1" xfId="2" applyNumberFormat="1" applyFont="1" applyFill="1" applyBorder="1" applyAlignment="1" applyProtection="1">
      <alignment vertical="center"/>
    </xf>
    <xf numFmtId="6" fontId="9" fillId="4" borderId="1" xfId="2" applyNumberFormat="1" applyFont="1" applyFill="1" applyBorder="1" applyAlignment="1">
      <alignment vertical="center"/>
    </xf>
    <xf numFmtId="164" fontId="9" fillId="4" borderId="1" xfId="6" applyNumberFormat="1" applyFont="1" applyFill="1" applyBorder="1" applyAlignment="1">
      <alignment vertical="center"/>
    </xf>
    <xf numFmtId="5" fontId="9" fillId="4" borderId="1" xfId="6" applyNumberFormat="1" applyFont="1" applyFill="1" applyBorder="1" applyAlignment="1">
      <alignment vertical="center"/>
    </xf>
    <xf numFmtId="42" fontId="3" fillId="2" borderId="5" xfId="8" applyNumberFormat="1" applyFont="1" applyFill="1" applyBorder="1" applyAlignment="1">
      <alignment vertical="center"/>
    </xf>
    <xf numFmtId="42" fontId="9" fillId="4" borderId="5" xfId="8" applyNumberFormat="1" applyFont="1" applyFill="1" applyBorder="1" applyAlignment="1">
      <alignment vertical="center"/>
    </xf>
    <xf numFmtId="0" fontId="9" fillId="7" borderId="0" xfId="7" applyFont="1" applyFill="1" applyAlignment="1">
      <alignment horizontal="center" vertical="center" wrapText="1"/>
    </xf>
    <xf numFmtId="0" fontId="0" fillId="0" borderId="0" xfId="0" pivotButton="1"/>
    <xf numFmtId="0" fontId="0" fillId="0" borderId="0" xfId="0" applyAlignment="1">
      <alignment horizontal="left"/>
    </xf>
    <xf numFmtId="165" fontId="0" fillId="0" borderId="0" xfId="0" applyNumberFormat="1"/>
    <xf numFmtId="42" fontId="12" fillId="2" borderId="0" xfId="7" applyNumberFormat="1" applyFont="1" applyFill="1" applyAlignment="1">
      <alignment vertical="center"/>
    </xf>
    <xf numFmtId="8" fontId="12" fillId="2" borderId="0" xfId="7" applyNumberFormat="1" applyFont="1" applyFill="1" applyAlignment="1">
      <alignment vertical="center"/>
    </xf>
    <xf numFmtId="7" fontId="12" fillId="2" borderId="0" xfId="7" applyNumberFormat="1" applyFont="1" applyFill="1" applyAlignment="1">
      <alignment vertical="center"/>
    </xf>
    <xf numFmtId="3" fontId="6" fillId="2" borderId="1" xfId="7" applyNumberFormat="1" applyFont="1" applyFill="1" applyBorder="1" applyAlignment="1">
      <alignment vertical="center"/>
    </xf>
    <xf numFmtId="3" fontId="6" fillId="3" borderId="1" xfId="7" applyNumberFormat="1" applyFont="1" applyFill="1" applyBorder="1" applyAlignment="1">
      <alignment vertical="center"/>
    </xf>
    <xf numFmtId="3" fontId="6" fillId="3" borderId="7" xfId="7" applyNumberFormat="1" applyFont="1" applyFill="1" applyBorder="1" applyAlignment="1">
      <alignment vertical="center"/>
    </xf>
    <xf numFmtId="0" fontId="12" fillId="2" borderId="0" xfId="7" applyFont="1" applyFill="1" applyAlignment="1">
      <alignment horizontal="center" vertical="center"/>
    </xf>
    <xf numFmtId="6" fontId="9" fillId="4" borderId="2" xfId="7" applyNumberFormat="1" applyFont="1" applyFill="1" applyBorder="1" applyAlignment="1">
      <alignment vertical="center"/>
    </xf>
    <xf numFmtId="5" fontId="9" fillId="4" borderId="11" xfId="8" applyNumberFormat="1" applyFont="1" applyFill="1" applyBorder="1" applyAlignment="1">
      <alignment vertical="center"/>
    </xf>
    <xf numFmtId="0" fontId="7" fillId="2" borderId="0" xfId="6" applyFont="1" applyFill="1" applyAlignment="1">
      <alignment vertical="center"/>
    </xf>
    <xf numFmtId="0" fontId="8" fillId="2" borderId="2" xfId="7" applyFont="1" applyFill="1" applyBorder="1" applyAlignment="1">
      <alignment horizontal="center" vertical="center"/>
    </xf>
    <xf numFmtId="3" fontId="6" fillId="2" borderId="0" xfId="0" quotePrefix="1" applyNumberFormat="1" applyFont="1" applyFill="1" applyAlignment="1" applyProtection="1">
      <alignment horizontal="right"/>
      <protection locked="0"/>
    </xf>
    <xf numFmtId="3" fontId="6" fillId="3" borderId="0" xfId="0" quotePrefix="1" applyNumberFormat="1" applyFont="1" applyFill="1" applyAlignment="1" applyProtection="1">
      <alignment horizontal="right"/>
      <protection locked="0"/>
    </xf>
    <xf numFmtId="3" fontId="6" fillId="3" borderId="10" xfId="0" quotePrefix="1" applyNumberFormat="1" applyFont="1" applyFill="1" applyBorder="1" applyAlignment="1" applyProtection="1">
      <alignment horizontal="right"/>
      <protection locked="0"/>
    </xf>
    <xf numFmtId="42" fontId="3" fillId="2" borderId="0" xfId="8" applyNumberFormat="1" applyFont="1" applyFill="1" applyBorder="1" applyAlignment="1">
      <alignment vertical="center"/>
    </xf>
    <xf numFmtId="8" fontId="6" fillId="2" borderId="1" xfId="2" applyNumberFormat="1" applyFont="1" applyFill="1" applyBorder="1" applyAlignment="1" applyProtection="1">
      <alignment vertical="center"/>
      <protection locked="0"/>
    </xf>
    <xf numFmtId="8" fontId="6" fillId="3" borderId="1" xfId="2" applyNumberFormat="1" applyFont="1" applyFill="1" applyBorder="1" applyAlignment="1" applyProtection="1">
      <alignment vertical="center"/>
      <protection locked="0"/>
    </xf>
    <xf numFmtId="8" fontId="6" fillId="3" borderId="1" xfId="7" applyNumberFormat="1" applyFont="1" applyFill="1" applyBorder="1" applyAlignment="1">
      <alignment vertical="center"/>
    </xf>
    <xf numFmtId="8" fontId="6" fillId="2" borderId="1" xfId="7" applyNumberFormat="1" applyFont="1" applyFill="1" applyBorder="1" applyAlignment="1">
      <alignment vertical="center"/>
    </xf>
    <xf numFmtId="8" fontId="6" fillId="3" borderId="7" xfId="2" applyNumberFormat="1" applyFont="1" applyFill="1" applyBorder="1" applyAlignment="1" applyProtection="1">
      <alignment vertical="center"/>
      <protection locked="0"/>
    </xf>
    <xf numFmtId="8" fontId="9" fillId="4" borderId="1" xfId="7" applyNumberFormat="1" applyFont="1" applyFill="1" applyBorder="1" applyAlignment="1">
      <alignment vertical="center"/>
    </xf>
    <xf numFmtId="6" fontId="6" fillId="2" borderId="5" xfId="8" applyNumberFormat="1" applyFont="1" applyFill="1" applyBorder="1" applyAlignment="1">
      <alignment vertical="center"/>
    </xf>
    <xf numFmtId="6" fontId="6" fillId="2" borderId="12" xfId="8" applyNumberFormat="1" applyFont="1" applyFill="1" applyBorder="1" applyAlignment="1">
      <alignment vertical="center"/>
    </xf>
    <xf numFmtId="6" fontId="6" fillId="8" borderId="5" xfId="8" applyNumberFormat="1" applyFont="1" applyFill="1" applyBorder="1" applyAlignment="1">
      <alignment vertical="center"/>
    </xf>
    <xf numFmtId="6" fontId="6" fillId="8" borderId="12" xfId="8" applyNumberFormat="1" applyFont="1" applyFill="1" applyBorder="1" applyAlignment="1">
      <alignment vertical="center"/>
    </xf>
    <xf numFmtId="8" fontId="6" fillId="3" borderId="7" xfId="7" applyNumberFormat="1" applyFont="1" applyFill="1" applyBorder="1" applyAlignment="1">
      <alignment vertical="center"/>
    </xf>
    <xf numFmtId="8" fontId="6" fillId="8" borderId="7" xfId="2" applyNumberFormat="1" applyFont="1" applyFill="1" applyBorder="1" applyAlignment="1" applyProtection="1">
      <alignment vertical="center"/>
      <protection locked="0"/>
    </xf>
    <xf numFmtId="8" fontId="6" fillId="8" borderId="7" xfId="7" applyNumberFormat="1" applyFont="1" applyFill="1" applyBorder="1" applyAlignment="1">
      <alignment vertical="center"/>
    </xf>
    <xf numFmtId="0" fontId="10" fillId="5" borderId="0" xfId="7" applyFont="1" applyFill="1"/>
    <xf numFmtId="0" fontId="10" fillId="5" borderId="0" xfId="7" applyFont="1" applyFill="1" applyAlignment="1">
      <alignment vertical="center"/>
    </xf>
    <xf numFmtId="0" fontId="13" fillId="5" borderId="0" xfId="7" applyFont="1" applyFill="1" applyAlignment="1">
      <alignment vertical="top"/>
    </xf>
    <xf numFmtId="0" fontId="18" fillId="2" borderId="0" xfId="7" applyFont="1" applyFill="1" applyAlignment="1">
      <alignment vertical="center"/>
    </xf>
    <xf numFmtId="0" fontId="19" fillId="2" borderId="0" xfId="7" applyFont="1" applyFill="1" applyAlignment="1">
      <alignment horizontal="center" vertical="center" wrapText="1"/>
    </xf>
    <xf numFmtId="0" fontId="19" fillId="2" borderId="2" xfId="7" applyFont="1" applyFill="1" applyBorder="1" applyAlignment="1">
      <alignment horizontal="center" vertical="center"/>
    </xf>
    <xf numFmtId="0" fontId="19" fillId="2" borderId="2" xfId="7" applyFont="1" applyFill="1" applyBorder="1" applyAlignment="1">
      <alignment vertical="center"/>
    </xf>
    <xf numFmtId="0" fontId="11" fillId="5" borderId="0" xfId="6" applyFont="1" applyFill="1" applyAlignment="1">
      <alignment vertical="center"/>
    </xf>
    <xf numFmtId="5" fontId="12" fillId="2" borderId="0" xfId="7" applyNumberFormat="1" applyFont="1" applyFill="1" applyAlignment="1">
      <alignment vertical="center"/>
    </xf>
    <xf numFmtId="10" fontId="6" fillId="3" borderId="7" xfId="8" applyNumberFormat="1" applyFont="1" applyFill="1" applyBorder="1" applyAlignment="1">
      <alignment vertical="center"/>
    </xf>
    <xf numFmtId="0" fontId="17" fillId="2" borderId="0" xfId="7" applyFont="1" applyFill="1" applyAlignment="1">
      <alignment horizontal="center" vertical="center"/>
    </xf>
    <xf numFmtId="0" fontId="15" fillId="2" borderId="0" xfId="7" applyFont="1" applyFill="1" applyAlignment="1">
      <alignment horizontal="center" vertical="center"/>
    </xf>
    <xf numFmtId="0" fontId="8" fillId="2" borderId="0" xfId="7" applyFont="1" applyFill="1" applyAlignment="1">
      <alignment horizontal="center" vertical="top"/>
    </xf>
    <xf numFmtId="0" fontId="7" fillId="2" borderId="0" xfId="6" applyFont="1" applyFill="1" applyAlignment="1">
      <alignment horizontal="center" vertical="center"/>
    </xf>
    <xf numFmtId="5" fontId="6" fillId="2" borderId="2" xfId="2" applyNumberFormat="1" applyFont="1" applyFill="1" applyBorder="1" applyAlignment="1" applyProtection="1">
      <alignment vertical="center"/>
      <protection locked="0"/>
    </xf>
    <xf numFmtId="5" fontId="6" fillId="3" borderId="2" xfId="2" applyNumberFormat="1" applyFont="1" applyFill="1" applyBorder="1" applyAlignment="1" applyProtection="1">
      <alignment vertical="center"/>
      <protection locked="0"/>
    </xf>
    <xf numFmtId="5" fontId="6" fillId="3" borderId="13" xfId="2" applyNumberFormat="1" applyFont="1" applyFill="1" applyBorder="1" applyAlignment="1" applyProtection="1">
      <alignment vertical="center"/>
      <protection locked="0"/>
    </xf>
    <xf numFmtId="0" fontId="11" fillId="5" borderId="0" xfId="6" applyFont="1" applyFill="1" applyBorder="1" applyAlignment="1">
      <alignment vertical="center"/>
    </xf>
    <xf numFmtId="0" fontId="7" fillId="2" borderId="0" xfId="6" applyFont="1" applyFill="1" applyBorder="1" applyAlignment="1">
      <alignment horizontal="center" vertical="center"/>
    </xf>
    <xf numFmtId="6" fontId="3" fillId="2" borderId="5" xfId="6" applyNumberFormat="1" applyFill="1" applyBorder="1" applyAlignment="1">
      <alignment vertical="center"/>
    </xf>
    <xf numFmtId="6" fontId="3" fillId="3" borderId="5" xfId="6" applyNumberFormat="1" applyFill="1" applyBorder="1" applyAlignment="1">
      <alignment vertical="center"/>
    </xf>
    <xf numFmtId="6" fontId="3" fillId="3" borderId="14" xfId="6" applyNumberFormat="1" applyFill="1" applyBorder="1" applyAlignment="1">
      <alignment vertical="center"/>
    </xf>
    <xf numFmtId="6" fontId="5" fillId="4" borderId="5" xfId="6" applyNumberFormat="1" applyFont="1" applyFill="1" applyBorder="1" applyAlignment="1">
      <alignment vertical="center"/>
    </xf>
    <xf numFmtId="0" fontId="12" fillId="2" borderId="0" xfId="7" applyFont="1" applyFill="1" applyBorder="1" applyAlignment="1">
      <alignment horizontal="center" vertical="center"/>
    </xf>
    <xf numFmtId="0" fontId="7" fillId="2" borderId="0" xfId="6" applyFont="1" applyFill="1" applyBorder="1" applyAlignment="1">
      <alignment vertical="center"/>
    </xf>
    <xf numFmtId="6" fontId="7" fillId="2" borderId="0" xfId="6" applyNumberFormat="1" applyFont="1" applyFill="1" applyBorder="1" applyAlignment="1">
      <alignment vertical="center"/>
    </xf>
    <xf numFmtId="0" fontId="8" fillId="2" borderId="0" xfId="0" applyFont="1" applyFill="1" applyBorder="1" applyAlignment="1">
      <alignment vertical="center"/>
    </xf>
    <xf numFmtId="0" fontId="6" fillId="2" borderId="0" xfId="7" applyFont="1" applyFill="1" applyBorder="1" applyAlignment="1">
      <alignment horizontal="center" vertical="center"/>
    </xf>
    <xf numFmtId="0" fontId="5" fillId="2" borderId="0" xfId="6" applyFont="1" applyFill="1" applyBorder="1" applyAlignment="1">
      <alignment vertical="center"/>
    </xf>
    <xf numFmtId="0" fontId="6" fillId="2" borderId="0" xfId="0" applyFont="1" applyFill="1" applyBorder="1" applyAlignment="1">
      <alignment vertical="center"/>
    </xf>
    <xf numFmtId="0" fontId="3" fillId="2" borderId="0" xfId="6" applyFill="1" applyBorder="1" applyAlignment="1">
      <alignment vertical="center"/>
    </xf>
    <xf numFmtId="0" fontId="9" fillId="2" borderId="0" xfId="0" applyFont="1" applyFill="1" applyBorder="1" applyAlignment="1">
      <alignment vertical="center"/>
    </xf>
    <xf numFmtId="0" fontId="14" fillId="2" borderId="2" xfId="6" applyFont="1" applyFill="1" applyBorder="1" applyAlignment="1">
      <alignment vertical="center"/>
    </xf>
  </cellXfs>
  <cellStyles count="10">
    <cellStyle name="Comma 2" xfId="1" xr:uid="{00000000-0005-0000-0000-000000000000}"/>
    <cellStyle name="Comma 3" xfId="2" xr:uid="{00000000-0005-0000-0000-000001000000}"/>
    <cellStyle name="Currency 2" xfId="3" xr:uid="{00000000-0005-0000-0000-000002000000}"/>
    <cellStyle name="Normal" xfId="0" builtinId="0"/>
    <cellStyle name="Normal 2" xfId="4" xr:uid="{00000000-0005-0000-0000-000004000000}"/>
    <cellStyle name="Normal 2 2" xfId="5" xr:uid="{00000000-0005-0000-0000-000005000000}"/>
    <cellStyle name="Normal 3" xfId="6" xr:uid="{00000000-0005-0000-0000-000006000000}"/>
    <cellStyle name="Normal 4" xfId="7" xr:uid="{00000000-0005-0000-0000-000007000000}"/>
    <cellStyle name="Percent 2" xfId="8" xr:uid="{00000000-0005-0000-0000-000008000000}"/>
    <cellStyle name="Percent 3" xfId="9" xr:uid="{00000000-0005-0000-0000-000009000000}"/>
  </cellStyles>
  <dxfs count="0"/>
  <tableStyles count="0" defaultTableStyle="TableStyleMedium9" defaultPivotStyle="PivotStyleLight16"/>
  <colors>
    <mruColors>
      <color rgb="FF1C3F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[taxable-values-and-history-2026-2027.xlsx]Sheet1!PivotTable2</c:name>
    <c:fmtId val="0"/>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Sheet1!$B$3</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Sheet1!$A$4:$A$5</c:f>
              <c:strCache>
                <c:ptCount val="1"/>
                <c:pt idx="0">
                  <c:v>Beaverhead</c:v>
                </c:pt>
              </c:strCache>
            </c:strRef>
          </c:cat>
          <c:val>
            <c:numRef>
              <c:f>Sheet1!$B$4:$B$5</c:f>
              <c:numCache>
                <c:formatCode>0.0%</c:formatCode>
                <c:ptCount val="1"/>
                <c:pt idx="0">
                  <c:v>0.34749023937134127</c:v>
                </c:pt>
              </c:numCache>
            </c:numRef>
          </c:val>
          <c:extLst>
            <c:ext xmlns:c16="http://schemas.microsoft.com/office/drawing/2014/chart" uri="{C3380CC4-5D6E-409C-BE32-E72D297353CC}">
              <c16:uniqueId val="{00000000-ABC9-4D60-B68A-C15C00137B7B}"/>
            </c:ext>
          </c:extLst>
        </c:ser>
        <c:dLbls>
          <c:showLegendKey val="0"/>
          <c:showVal val="0"/>
          <c:showCatName val="0"/>
          <c:showSerName val="0"/>
          <c:showPercent val="0"/>
          <c:showBubbleSize val="0"/>
        </c:dLbls>
        <c:gapWidth val="219"/>
        <c:axId val="641469840"/>
        <c:axId val="167788512"/>
      </c:barChart>
      <c:catAx>
        <c:axId val="6414698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7788512"/>
        <c:crosses val="autoZero"/>
        <c:auto val="1"/>
        <c:lblAlgn val="ctr"/>
        <c:lblOffset val="100"/>
        <c:noMultiLvlLbl val="0"/>
      </c:catAx>
      <c:valAx>
        <c:axId val="16778851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1469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26670</xdr:colOff>
      <xdr:row>0</xdr:row>
      <xdr:rowOff>0</xdr:rowOff>
    </xdr:from>
    <xdr:to>
      <xdr:col>17</xdr:col>
      <xdr:colOff>182880</xdr:colOff>
      <xdr:row>27</xdr:row>
      <xdr:rowOff>106680</xdr:rowOff>
    </xdr:to>
    <xdr:graphicFrame macro="">
      <xdr:nvGraphicFramePr>
        <xdr:cNvPr id="2" name="Chart 1">
          <a:extLst>
            <a:ext uri="{FF2B5EF4-FFF2-40B4-BE49-F238E27FC236}">
              <a16:creationId xmlns:a16="http://schemas.microsoft.com/office/drawing/2014/main" id="{C13AA2E0-1AFF-E77F-AC76-3AECBF0F9C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144780</xdr:colOff>
      <xdr:row>1</xdr:row>
      <xdr:rowOff>140970</xdr:rowOff>
    </xdr:from>
    <xdr:to>
      <xdr:col>16</xdr:col>
      <xdr:colOff>156210</xdr:colOff>
      <xdr:row>16</xdr:row>
      <xdr:rowOff>148590</xdr:rowOff>
    </xdr:to>
    <mc:AlternateContent xmlns:mc="http://schemas.openxmlformats.org/markup-compatibility/2006" xmlns:a14="http://schemas.microsoft.com/office/drawing/2010/main">
      <mc:Choice Requires="a14">
        <xdr:graphicFrame macro="">
          <xdr:nvGraphicFramePr>
            <xdr:cNvPr id="3" name="County">
              <a:extLst>
                <a:ext uri="{FF2B5EF4-FFF2-40B4-BE49-F238E27FC236}">
                  <a16:creationId xmlns:a16="http://schemas.microsoft.com/office/drawing/2014/main" id="{8064DB60-BCF3-C4E0-C9DC-1BF9B9715A1E}"/>
                </a:ext>
              </a:extLst>
            </xdr:cNvPr>
            <xdr:cNvGraphicFramePr/>
          </xdr:nvGraphicFramePr>
          <xdr:xfrm>
            <a:off x="0" y="0"/>
            <a:ext cx="0" cy="0"/>
          </xdr:xfrm>
          <a:graphic>
            <a:graphicData uri="http://schemas.microsoft.com/office/drawing/2010/slicer">
              <sle:slicer xmlns:sle="http://schemas.microsoft.com/office/drawing/2010/slicer" name="County"/>
            </a:graphicData>
          </a:graphic>
        </xdr:graphicFrame>
      </mc:Choice>
      <mc:Fallback xmlns="">
        <xdr:sp macro="" textlink="">
          <xdr:nvSpPr>
            <xdr:cNvPr id="0" name=""/>
            <xdr:cNvSpPr>
              <a:spLocks noTextEdit="1"/>
            </xdr:cNvSpPr>
          </xdr:nvSpPr>
          <xdr:spPr>
            <a:xfrm>
              <a:off x="9572625" y="302895"/>
              <a:ext cx="1838325" cy="240601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ancy Everson" refreshedDate="45176.398896296298" createdVersion="8" refreshedVersion="8" minRefreshableVersion="3" recordCount="56" xr:uid="{5BBBBF2B-E189-4A44-B40C-DC3A70015C34}">
  <cacheSource type="worksheet">
    <worksheetSource ref="A4:J60" sheet="FY 2026-2027"/>
  </cacheSource>
  <cacheFields count="10">
    <cacheField name="CO #" numFmtId="0">
      <sharedItems containsSemiMixedTypes="0" containsString="0" containsNumber="1" containsInteger="1" minValue="1" maxValue="56"/>
    </cacheField>
    <cacheField name="County" numFmtId="0">
      <sharedItems count="56">
        <s v="Beaverhead"/>
        <s v="Big Horn"/>
        <s v="Blaine"/>
        <s v="Broadwater"/>
        <s v="Carbon"/>
        <s v="Carter"/>
        <s v="Cascade"/>
        <s v="Chouteau"/>
        <s v="Custer"/>
        <s v="Daniels"/>
        <s v="Dawson"/>
        <s v="Deer Lodge"/>
        <s v="Fallon"/>
        <s v="Fergus"/>
        <s v="Flathead"/>
        <s v="Gallatin"/>
        <s v="Garfield"/>
        <s v="Glacier"/>
        <s v="Golden Valley"/>
        <s v="Granite"/>
        <s v="Hill"/>
        <s v="Jefferson"/>
        <s v="Judith Basin"/>
        <s v="Lake"/>
        <s v="Lewis &amp; Clark"/>
        <s v="Liberty"/>
        <s v="Lincoln"/>
        <s v="Madison"/>
        <s v="McCone"/>
        <s v="Meagher"/>
        <s v="Mineral"/>
        <s v="Missoula"/>
        <s v="Musselshell"/>
        <s v="Park"/>
        <s v="Petroleum"/>
        <s v="Phillips"/>
        <s v="Pondera"/>
        <s v="Powder River"/>
        <s v="Powell"/>
        <s v="Prairie"/>
        <s v="Ravalli"/>
        <s v="Richland"/>
        <s v="Roosevelt"/>
        <s v="Rosebud"/>
        <s v="Sanders"/>
        <s v="Sheridan"/>
        <s v="Silver Bow"/>
        <s v="Stillwater"/>
        <s v="Sweet Grass"/>
        <s v="Teton"/>
        <s v="Toole"/>
        <s v="Treasure"/>
        <s v="Valley"/>
        <s v="Wheatland"/>
        <s v="Wibaux"/>
        <s v="Yellowstone"/>
      </sharedItems>
    </cacheField>
    <cacheField name="Region" numFmtId="0">
      <sharedItems containsBlank="1" count="5">
        <s v="a"/>
        <s v="b"/>
        <s v="c"/>
        <s v="d"/>
        <m/>
      </sharedItems>
    </cacheField>
    <cacheField name="Population" numFmtId="3">
      <sharedItems containsSemiMixedTypes="0" containsString="0" containsNumber="1" containsInteger="1" minValue="524" maxValue="169852"/>
    </cacheField>
    <cacheField name="TV FY 2023" numFmtId="5">
      <sharedItems containsSemiMixedTypes="0" containsString="0" containsNumber="1" containsInteger="1" minValue="1721241" maxValue="464664669"/>
    </cacheField>
    <cacheField name="TV FY 2024" numFmtId="5">
      <sharedItems containsSemiMixedTypes="0" containsString="0" containsNumber="1" containsInteger="1" minValue="1921721" maxValue="743698207"/>
    </cacheField>
    <cacheField name="Difference" numFmtId="6">
      <sharedItems containsSemiMixedTypes="0" containsString="0" containsNumber="1" containsInteger="1" minValue="-7590671" maxValue="279033538"/>
    </cacheField>
    <cacheField name=" % Change" numFmtId="10">
      <sharedItems containsSemiMixedTypes="0" containsString="0" containsNumber="1" minValue="-0.11684570649229098" maxValue="0.64050844580288113"/>
    </cacheField>
    <cacheField name="TIF Increment " numFmtId="5">
      <sharedItems containsString="0" containsBlank="1" containsNumber="1" containsInteger="1" minValue="1869" maxValue="24638408"/>
    </cacheField>
    <cacheField name="TV for Mill Levy" numFmtId="5">
      <sharedItems containsSemiMixedTypes="0" containsString="0" containsNumber="1" containsInteger="1" minValue="1921721" maxValue="720020998"/>
    </cacheField>
  </cacheFields>
  <extLst>
    <ext xmlns:x14="http://schemas.microsoft.com/office/spreadsheetml/2009/9/main" uri="{725AE2AE-9491-48be-B2B4-4EB974FC3084}">
      <x14:pivotCacheDefinition pivotCacheId="1707838715"/>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6">
  <r>
    <n v="18"/>
    <x v="0"/>
    <x v="0"/>
    <n v="9719"/>
    <n v="26140222"/>
    <n v="35223694"/>
    <n v="9083472"/>
    <n v="0.34749023937134127"/>
    <m/>
    <n v="35223694"/>
  </r>
  <r>
    <n v="22"/>
    <x v="1"/>
    <x v="1"/>
    <n v="12851"/>
    <n v="23188697"/>
    <n v="24935232"/>
    <n v="1746535"/>
    <n v="7.5318376017419197E-2"/>
    <n v="1227889"/>
    <n v="23707343"/>
  </r>
  <r>
    <n v="24"/>
    <x v="2"/>
    <x v="2"/>
    <n v="6936"/>
    <n v="14933147"/>
    <n v="16172358"/>
    <n v="1239211"/>
    <n v="8.2983914910902623E-2"/>
    <m/>
    <n v="16172358"/>
  </r>
  <r>
    <n v="43"/>
    <x v="3"/>
    <x v="3"/>
    <n v="7793"/>
    <n v="20144366"/>
    <n v="27278996"/>
    <n v="7134630"/>
    <n v="0.3541749588942138"/>
    <n v="185587"/>
    <n v="27093409"/>
  </r>
  <r>
    <n v="10"/>
    <x v="4"/>
    <x v="4"/>
    <n v="11179"/>
    <n v="54889602"/>
    <n v="66347951"/>
    <n v="11458349"/>
    <n v="0.20875263405990818"/>
    <n v="233017"/>
    <n v="66114934"/>
  </r>
  <r>
    <n v="42"/>
    <x v="5"/>
    <x v="4"/>
    <n v="1382"/>
    <n v="76415876"/>
    <n v="73496446"/>
    <n v="-2919430"/>
    <n v="-3.82044956207791E-2"/>
    <m/>
    <n v="73496446"/>
  </r>
  <r>
    <n v="2"/>
    <x v="6"/>
    <x v="4"/>
    <n v="84864"/>
    <n v="183390614"/>
    <n v="223037269"/>
    <n v="39646655"/>
    <n v="0.21618693637178188"/>
    <n v="5566528"/>
    <n v="217470741"/>
  </r>
  <r>
    <n v="19"/>
    <x v="7"/>
    <x v="4"/>
    <n v="5898"/>
    <n v="29997616"/>
    <n v="32306405"/>
    <n v="2308789"/>
    <n v="7.6965749544897211E-2"/>
    <n v="414698"/>
    <n v="31891707"/>
  </r>
  <r>
    <n v="14"/>
    <x v="8"/>
    <x v="4"/>
    <n v="12032"/>
    <n v="23742803"/>
    <n v="25717476"/>
    <n v="1974673"/>
    <n v="8.3169329248951707E-2"/>
    <n v="448199"/>
    <n v="25269277"/>
  </r>
  <r>
    <n v="37"/>
    <x v="9"/>
    <x v="4"/>
    <n v="1628"/>
    <n v="6787318"/>
    <n v="6905051"/>
    <n v="117733"/>
    <n v="1.7346026810590054E-2"/>
    <m/>
    <n v="6905051"/>
  </r>
  <r>
    <n v="16"/>
    <x v="10"/>
    <x v="4"/>
    <n v="8830"/>
    <n v="25413602"/>
    <n v="26133202"/>
    <n v="719600"/>
    <n v="2.8315545352445515E-2"/>
    <m/>
    <n v="26133202"/>
  </r>
  <r>
    <n v="30"/>
    <x v="11"/>
    <x v="4"/>
    <n v="9510"/>
    <n v="23390335"/>
    <n v="29005965"/>
    <n v="5615630"/>
    <n v="0.24008335066599096"/>
    <n v="683681"/>
    <n v="28322284"/>
  </r>
  <r>
    <n v="39"/>
    <x v="12"/>
    <x v="4"/>
    <n v="3011"/>
    <n v="64154682"/>
    <n v="61885562"/>
    <n v="-2269120"/>
    <n v="-3.5369515197659296E-2"/>
    <n v="42667"/>
    <n v="61842895"/>
  </r>
  <r>
    <n v="8"/>
    <x v="13"/>
    <x v="4"/>
    <n v="11663"/>
    <n v="47280832"/>
    <n v="57194107"/>
    <n v="9913275"/>
    <n v="0.2096679474675911"/>
    <n v="987577"/>
    <n v="56206530"/>
  </r>
  <r>
    <n v="7"/>
    <x v="14"/>
    <x v="4"/>
    <n v="111814"/>
    <n v="340623541"/>
    <n v="508041599"/>
    <n v="167418058"/>
    <n v="0.49150466085959699"/>
    <n v="9773402"/>
    <n v="498268197"/>
  </r>
  <r>
    <n v="6"/>
    <x v="15"/>
    <x v="4"/>
    <n v="124857"/>
    <n v="464664669"/>
    <n v="743698207"/>
    <n v="279033538"/>
    <n v="0.60050517419476979"/>
    <n v="23677209"/>
    <n v="720020998"/>
  </r>
  <r>
    <n v="50"/>
    <x v="16"/>
    <x v="4"/>
    <n v="1218"/>
    <n v="7494105"/>
    <n v="10183311"/>
    <n v="2689206"/>
    <n v="0.3588428504804777"/>
    <m/>
    <n v="10183311"/>
  </r>
  <r>
    <n v="38"/>
    <x v="17"/>
    <x v="4"/>
    <n v="13681"/>
    <n v="29251173"/>
    <n v="32780560"/>
    <n v="3529387"/>
    <n v="0.12065796472503854"/>
    <m/>
    <n v="32780560"/>
  </r>
  <r>
    <n v="53"/>
    <x v="18"/>
    <x v="4"/>
    <n v="835"/>
    <n v="7545198"/>
    <n v="7615457"/>
    <n v="70259"/>
    <n v="9.3117503344510855E-3"/>
    <m/>
    <n v="7615457"/>
  </r>
  <r>
    <n v="46"/>
    <x v="19"/>
    <x v="4"/>
    <n v="3502"/>
    <n v="15524283"/>
    <n v="21810734"/>
    <n v="6286451"/>
    <n v="0.40494308175134397"/>
    <m/>
    <n v="21810734"/>
  </r>
  <r>
    <n v="12"/>
    <x v="20"/>
    <x v="4"/>
    <n v="16068"/>
    <n v="43818501"/>
    <n v="47006737"/>
    <n v="3188236"/>
    <n v="7.276004261305058E-2"/>
    <n v="1869"/>
    <n v="47004868"/>
  </r>
  <r>
    <n v="51"/>
    <x v="21"/>
    <x v="4"/>
    <n v="12826"/>
    <n v="34431612"/>
    <n v="45475429"/>
    <n v="11043817"/>
    <n v="0.3207464407998093"/>
    <n v="1667469"/>
    <n v="43807960"/>
  </r>
  <r>
    <n v="36"/>
    <x v="22"/>
    <x v="4"/>
    <n v="2105"/>
    <n v="22221726"/>
    <n v="23973603"/>
    <n v="1751877"/>
    <n v="7.8836225412913574E-2"/>
    <m/>
    <n v="23973603"/>
  </r>
  <r>
    <n v="15"/>
    <x v="23"/>
    <x v="4"/>
    <n v="32853"/>
    <n v="77394398"/>
    <n v="110505143"/>
    <n v="33110745"/>
    <n v="0.42781836742240698"/>
    <n v="917091"/>
    <n v="109588052"/>
  </r>
  <r>
    <n v="5"/>
    <x v="24"/>
    <x v="4"/>
    <n v="73832"/>
    <n v="166080633"/>
    <n v="216239796"/>
    <n v="50159163"/>
    <n v="0.30201693053518164"/>
    <n v="3559128"/>
    <n v="212680668"/>
  </r>
  <r>
    <n v="48"/>
    <x v="25"/>
    <x v="4"/>
    <n v="1972"/>
    <n v="9363032"/>
    <n v="10484920"/>
    <n v="1121888"/>
    <n v="0.11982101524377997"/>
    <m/>
    <n v="10484920"/>
  </r>
  <r>
    <n v="56"/>
    <x v="26"/>
    <x v="4"/>
    <n v="21525"/>
    <n v="42397195"/>
    <n v="60158808"/>
    <n v="17761613"/>
    <n v="0.41893368181550694"/>
    <n v="463054"/>
    <n v="59695754"/>
  </r>
  <r>
    <n v="25"/>
    <x v="27"/>
    <x v="4"/>
    <n v="1709"/>
    <n v="208443534"/>
    <n v="341953378"/>
    <n v="133509844"/>
    <n v="0.64050844580288113"/>
    <m/>
    <n v="341953378"/>
  </r>
  <r>
    <n v="41"/>
    <x v="28"/>
    <x v="4"/>
    <n v="9265"/>
    <n v="8001150"/>
    <n v="8425357"/>
    <n v="424207"/>
    <n v="5.301825362604129E-2"/>
    <m/>
    <n v="8425357"/>
  </r>
  <r>
    <n v="47"/>
    <x v="29"/>
    <x v="4"/>
    <n v="2013"/>
    <n v="9905823"/>
    <n v="11358870"/>
    <n v="1453047"/>
    <n v="0.14668614611829822"/>
    <m/>
    <n v="11358870"/>
  </r>
  <r>
    <n v="54"/>
    <x v="30"/>
    <x v="4"/>
    <n v="5058"/>
    <n v="12302166"/>
    <n v="14019324"/>
    <n v="1717158"/>
    <n v="0.13958176145566559"/>
    <m/>
    <n v="14019324"/>
  </r>
  <r>
    <n v="4"/>
    <x v="31"/>
    <x v="4"/>
    <n v="121041"/>
    <n v="298385359"/>
    <n v="382614897"/>
    <n v="84229538"/>
    <n v="0.28228441999394471"/>
    <n v="24638408"/>
    <n v="357976489"/>
  </r>
  <r>
    <n v="23"/>
    <x v="32"/>
    <x v="4"/>
    <n v="5197"/>
    <n v="12751249"/>
    <n v="14888797"/>
    <n v="2137548"/>
    <n v="0.16763440193192047"/>
    <m/>
    <n v="14888797"/>
  </r>
  <r>
    <n v="49"/>
    <x v="33"/>
    <x v="4"/>
    <n v="17790"/>
    <n v="68140480"/>
    <n v="94157503"/>
    <n v="26017023"/>
    <n v="0.3818144955832421"/>
    <n v="2492515"/>
    <n v="91664988"/>
  </r>
  <r>
    <n v="55"/>
    <x v="34"/>
    <x v="4"/>
    <n v="524"/>
    <n v="1721241"/>
    <n v="1921721"/>
    <n v="200480"/>
    <n v="0.11647410211585707"/>
    <m/>
    <n v="1921721"/>
  </r>
  <r>
    <n v="11"/>
    <x v="35"/>
    <x v="4"/>
    <n v="4240"/>
    <n v="15545802"/>
    <n v="15878830"/>
    <n v="333028"/>
    <n v="2.1422374992297044E-2"/>
    <m/>
    <n v="15878830"/>
  </r>
  <r>
    <n v="26"/>
    <x v="36"/>
    <x v="4"/>
    <n v="6078"/>
    <n v="17563966"/>
    <n v="20589570"/>
    <n v="3025604"/>
    <n v="0.17226200506195477"/>
    <m/>
    <n v="20589570"/>
  </r>
  <r>
    <n v="9"/>
    <x v="37"/>
    <x v="4"/>
    <n v="1725"/>
    <n v="11369140"/>
    <n v="10918583"/>
    <n v="-450557"/>
    <n v="-3.9629822484374411E-2"/>
    <m/>
    <n v="10918583"/>
  </r>
  <r>
    <n v="28"/>
    <x v="38"/>
    <x v="4"/>
    <n v="7051"/>
    <n v="20099958"/>
    <n v="24120738"/>
    <n v="4020780"/>
    <n v="0.20003922396255747"/>
    <m/>
    <n v="24120738"/>
  </r>
  <r>
    <n v="45"/>
    <x v="39"/>
    <x v="4"/>
    <n v="1107"/>
    <n v="5479352"/>
    <n v="5530851"/>
    <n v="51499"/>
    <n v="9.3987391209764404E-3"/>
    <m/>
    <n v="5530851"/>
  </r>
  <r>
    <n v="13"/>
    <x v="40"/>
    <x v="4"/>
    <n v="47298"/>
    <n v="107514971"/>
    <n v="145128066"/>
    <n v="37613095"/>
    <n v="0.34984053523113534"/>
    <n v="1298156"/>
    <n v="143829910"/>
  </r>
  <r>
    <n v="27"/>
    <x v="41"/>
    <x v="4"/>
    <n v="11237"/>
    <n v="56579272"/>
    <n v="60129959"/>
    <n v="3550687"/>
    <n v="6.2755968298779052E-2"/>
    <m/>
    <n v="60129959"/>
  </r>
  <r>
    <n v="17"/>
    <x v="42"/>
    <x v="4"/>
    <n v="10572"/>
    <n v="31746013"/>
    <n v="32659847"/>
    <n v="913834"/>
    <n v="2.8785787998007795E-2"/>
    <m/>
    <n v="32659847"/>
  </r>
  <r>
    <n v="29"/>
    <x v="43"/>
    <x v="4"/>
    <n v="8088"/>
    <n v="64963200"/>
    <n v="57372529"/>
    <n v="-7590671"/>
    <n v="-0.11684570649229098"/>
    <m/>
    <n v="57372529"/>
  </r>
  <r>
    <n v="35"/>
    <x v="44"/>
    <x v="4"/>
    <n v="13442"/>
    <n v="45515404"/>
    <n v="49391731"/>
    <n v="3876327"/>
    <n v="8.5165167379377849E-2"/>
    <m/>
    <n v="49391731"/>
  </r>
  <r>
    <n v="34"/>
    <x v="45"/>
    <x v="4"/>
    <n v="3564"/>
    <n v="14491324"/>
    <n v="14700415"/>
    <n v="209091"/>
    <n v="1.4428702304910113E-2"/>
    <m/>
    <n v="14700415"/>
  </r>
  <r>
    <n v="1"/>
    <x v="46"/>
    <x v="4"/>
    <n v="36068"/>
    <n v="89769470"/>
    <n v="106384542"/>
    <n v="16615072"/>
    <n v="0.18508599861400543"/>
    <n v="5838559"/>
    <n v="100545983"/>
  </r>
  <r>
    <n v="32"/>
    <x v="47"/>
    <x v="4"/>
    <n v="9177"/>
    <n v="65752221"/>
    <n v="68683296"/>
    <n v="2931075"/>
    <n v="4.457758164549297E-2"/>
    <m/>
    <n v="68683296"/>
  </r>
  <r>
    <n v="40"/>
    <x v="48"/>
    <x v="4"/>
    <n v="3715"/>
    <n v="32708382"/>
    <n v="33272333"/>
    <n v="563951"/>
    <n v="1.7241788358714816E-2"/>
    <m/>
    <n v="33272333"/>
  </r>
  <r>
    <n v="31"/>
    <x v="49"/>
    <x v="4"/>
    <n v="6368"/>
    <n v="21693461"/>
    <n v="25747143"/>
    <n v="4053682"/>
    <n v="0.1868619304222594"/>
    <m/>
    <n v="25747143"/>
  </r>
  <r>
    <n v="21"/>
    <x v="50"/>
    <x v="4"/>
    <n v="5082"/>
    <n v="22465743"/>
    <n v="22970720"/>
    <n v="504977"/>
    <n v="2.2477645186273154E-2"/>
    <n v="292938"/>
    <n v="22677782"/>
  </r>
  <r>
    <n v="33"/>
    <x v="51"/>
    <x v="4"/>
    <n v="758"/>
    <n v="5263773"/>
    <n v="5193038"/>
    <n v="-70735"/>
    <n v="-1.3438079491649768E-2"/>
    <m/>
    <n v="5193038"/>
  </r>
  <r>
    <n v="20"/>
    <x v="52"/>
    <x v="4"/>
    <n v="7513"/>
    <n v="29682019"/>
    <n v="30587044"/>
    <n v="905025"/>
    <n v="3.0490681917560991E-2"/>
    <m/>
    <n v="30587044"/>
  </r>
  <r>
    <n v="44"/>
    <x v="53"/>
    <x v="4"/>
    <n v="2032"/>
    <n v="17547368"/>
    <n v="18811750"/>
    <n v="1264382"/>
    <n v="7.2055364656397503E-2"/>
    <m/>
    <n v="18811750"/>
  </r>
  <r>
    <n v="52"/>
    <x v="54"/>
    <x v="4"/>
    <n v="919"/>
    <n v="34267912"/>
    <n v="35072786"/>
    <n v="804874"/>
    <n v="2.3487687256813272E-2"/>
    <m/>
    <n v="35072786"/>
  </r>
  <r>
    <n v="3"/>
    <x v="55"/>
    <x v="4"/>
    <n v="169852"/>
    <n v="417745743"/>
    <n v="505772156"/>
    <n v="88026413"/>
    <n v="0.21071767809732056"/>
    <n v="15406348"/>
    <n v="49036580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42E8DEF-354F-4750-A4E5-4CA63E6EC738}" name="PivotTable2"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A3:B5" firstHeaderRow="1" firstDataRow="1" firstDataCol="1" rowPageCount="1" colPageCount="1"/>
  <pivotFields count="10">
    <pivotField showAll="0"/>
    <pivotField axis="axisRow" showAll="0">
      <items count="5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t="default"/>
      </items>
    </pivotField>
    <pivotField axis="axisPage" showAll="0">
      <items count="6">
        <item x="0"/>
        <item x="1"/>
        <item x="2"/>
        <item x="3"/>
        <item x="4"/>
        <item t="default"/>
      </items>
    </pivotField>
    <pivotField numFmtId="3" showAll="0"/>
    <pivotField numFmtId="5" showAll="0"/>
    <pivotField numFmtId="5" showAll="0"/>
    <pivotField numFmtId="6" showAll="0"/>
    <pivotField dataField="1" numFmtId="10" showAll="0"/>
    <pivotField showAll="0"/>
    <pivotField numFmtId="5" showAll="0"/>
  </pivotFields>
  <rowFields count="1">
    <field x="1"/>
  </rowFields>
  <rowItems count="2">
    <i>
      <x/>
    </i>
    <i t="grand">
      <x/>
    </i>
  </rowItems>
  <colItems count="1">
    <i/>
  </colItems>
  <pageFields count="1">
    <pageField fld="2" item="0" hier="-1"/>
  </pageFields>
  <dataFields count="1">
    <dataField name="Sum of  % Change" fld="7" baseField="1" baseItem="8" numFmtId="165"/>
  </dataFields>
  <chartFormats count="1">
    <chartFormat chart="0" format="1"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y" xr10:uid="{6F136E48-5E1A-4449-B7ED-7E16A05C0441}" sourceName="County">
  <pivotTables>
    <pivotTable tabId="16" name="PivotTable2"/>
  </pivotTables>
  <data>
    <tabular pivotCacheId="1707838715">
      <items count="56">
        <i x="0" s="1"/>
        <i x="1" s="1" nd="1"/>
        <i x="2" s="1" nd="1"/>
        <i x="3" s="1" nd="1"/>
        <i x="4" s="1" nd="1"/>
        <i x="5" s="1" nd="1"/>
        <i x="6" s="1" nd="1"/>
        <i x="7" s="1" nd="1"/>
        <i x="8" s="1" nd="1"/>
        <i x="9" s="1" nd="1"/>
        <i x="10" s="1" nd="1"/>
        <i x="11" s="1" nd="1"/>
        <i x="12" s="1" nd="1"/>
        <i x="13" s="1" nd="1"/>
        <i x="14" s="1" nd="1"/>
        <i x="15" s="1" nd="1"/>
        <i x="16" s="1" nd="1"/>
        <i x="17" s="1" nd="1"/>
        <i x="18" s="1" nd="1"/>
        <i x="19" s="1" nd="1"/>
        <i x="20" s="1" nd="1"/>
        <i x="21" s="1" nd="1"/>
        <i x="22" s="1" nd="1"/>
        <i x="23" s="1" nd="1"/>
        <i x="24" s="1" nd="1"/>
        <i x="25" s="1" nd="1"/>
        <i x="26" s="1" nd="1"/>
        <i x="27" s="1" nd="1"/>
        <i x="28" s="1" nd="1"/>
        <i x="29" s="1" nd="1"/>
        <i x="30" s="1" nd="1"/>
        <i x="31" s="1" nd="1"/>
        <i x="32" s="1" nd="1"/>
        <i x="33" s="1" nd="1"/>
        <i x="34" s="1" nd="1"/>
        <i x="35" s="1" nd="1"/>
        <i x="36" s="1" nd="1"/>
        <i x="37" s="1" nd="1"/>
        <i x="38" s="1" nd="1"/>
        <i x="39" s="1" nd="1"/>
        <i x="40" s="1" nd="1"/>
        <i x="41" s="1" nd="1"/>
        <i x="42" s="1" nd="1"/>
        <i x="43" s="1" nd="1"/>
        <i x="44" s="1" nd="1"/>
        <i x="45" s="1" nd="1"/>
        <i x="46" s="1" nd="1"/>
        <i x="47" s="1" nd="1"/>
        <i x="48" s="1" nd="1"/>
        <i x="49" s="1" nd="1"/>
        <i x="50" s="1" nd="1"/>
        <i x="51" s="1" nd="1"/>
        <i x="52" s="1" nd="1"/>
        <i x="53" s="1" nd="1"/>
        <i x="54" s="1" nd="1"/>
        <i x="55"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y" xr10:uid="{BF5A4081-DBB0-4545-A855-83B947964222}" cache="Slicer_County" caption="County" rowHeight="225425"/>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BF0A7-8C47-4156-AB46-280CC8DEA1D9}">
  <dimension ref="A1:B5"/>
  <sheetViews>
    <sheetView topLeftCell="B1" workbookViewId="0">
      <selection activeCell="B26" sqref="B26"/>
    </sheetView>
  </sheetViews>
  <sheetFormatPr defaultRowHeight="13.2"/>
  <cols>
    <col min="1" max="1" width="13.88671875" bestFit="1" customWidth="1"/>
    <col min="2" max="3" width="18" bestFit="1" customWidth="1"/>
  </cols>
  <sheetData>
    <row r="1" spans="1:2">
      <c r="A1" s="57" t="s">
        <v>90</v>
      </c>
      <c r="B1" t="s">
        <v>91</v>
      </c>
    </row>
    <row r="3" spans="1:2">
      <c r="A3" s="57" t="s">
        <v>87</v>
      </c>
      <c r="B3" t="s">
        <v>89</v>
      </c>
    </row>
    <row r="4" spans="1:2">
      <c r="A4" s="58" t="s">
        <v>2</v>
      </c>
      <c r="B4" s="59">
        <v>0.34749023937134127</v>
      </c>
    </row>
    <row r="5" spans="1:2">
      <c r="A5" s="58" t="s">
        <v>88</v>
      </c>
      <c r="B5" s="59">
        <v>0.34749023937134127</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5"/>
  <sheetViews>
    <sheetView tabSelected="1" zoomScaleNormal="100" workbookViewId="0">
      <selection activeCell="F18" sqref="F18"/>
    </sheetView>
  </sheetViews>
  <sheetFormatPr defaultColWidth="9.109375" defaultRowHeight="15.6"/>
  <cols>
    <col min="1" max="1" width="5.6640625" style="66" customWidth="1"/>
    <col min="2" max="2" width="13.5546875" style="4" bestFit="1" customWidth="1"/>
    <col min="3" max="3" width="12.109375" style="4" hidden="1" customWidth="1"/>
    <col min="4" max="4" width="11.109375" style="4" customWidth="1"/>
    <col min="5" max="5" width="14.44140625" style="4" customWidth="1"/>
    <col min="6" max="6" width="14.44140625" style="4" bestFit="1" customWidth="1"/>
    <col min="7" max="7" width="14.44140625" style="4" customWidth="1"/>
    <col min="8" max="8" width="10.88671875" style="4" customWidth="1"/>
    <col min="9" max="9" width="13.33203125" style="4" customWidth="1"/>
    <col min="10" max="10" width="14.44140625" style="4" bestFit="1" customWidth="1"/>
    <col min="11" max="14" width="14.6640625" style="4" customWidth="1"/>
    <col min="15" max="16384" width="9.109375" style="4"/>
  </cols>
  <sheetData>
    <row r="1" spans="1:16" ht="29.25" customHeight="1">
      <c r="A1" s="91"/>
      <c r="B1" s="98" t="s">
        <v>99</v>
      </c>
      <c r="C1" s="98"/>
      <c r="D1" s="98"/>
      <c r="E1" s="98"/>
      <c r="F1" s="98"/>
      <c r="G1" s="98"/>
      <c r="H1" s="98"/>
      <c r="I1" s="98"/>
      <c r="J1" s="98"/>
      <c r="K1" s="98" t="s">
        <v>98</v>
      </c>
      <c r="L1" s="98"/>
      <c r="M1" s="98"/>
      <c r="N1" s="98"/>
    </row>
    <row r="2" spans="1:16" ht="21.75" customHeight="1">
      <c r="A2" s="91"/>
      <c r="B2" s="99" t="s">
        <v>82</v>
      </c>
      <c r="C2" s="99"/>
      <c r="D2" s="99"/>
      <c r="E2" s="99"/>
      <c r="F2" s="99"/>
      <c r="G2" s="99"/>
      <c r="H2" s="99"/>
      <c r="I2" s="99"/>
      <c r="J2" s="99"/>
      <c r="K2" s="99" t="s">
        <v>101</v>
      </c>
      <c r="L2" s="99"/>
      <c r="M2" s="99"/>
      <c r="N2" s="99"/>
    </row>
    <row r="3" spans="1:16" ht="24" customHeight="1">
      <c r="A3" s="91"/>
      <c r="B3" s="100" t="s">
        <v>100</v>
      </c>
      <c r="C3" s="100"/>
      <c r="D3" s="100"/>
      <c r="E3" s="100"/>
      <c r="F3" s="100"/>
      <c r="G3" s="100"/>
      <c r="H3" s="100"/>
      <c r="I3" s="100"/>
      <c r="J3" s="100"/>
      <c r="K3" s="100" t="s">
        <v>100</v>
      </c>
      <c r="L3" s="100"/>
      <c r="M3" s="100"/>
      <c r="N3" s="100"/>
    </row>
    <row r="4" spans="1:16" ht="28.8" customHeight="1">
      <c r="A4" s="93" t="s">
        <v>0</v>
      </c>
      <c r="B4" s="1" t="s">
        <v>1</v>
      </c>
      <c r="C4" s="1" t="s">
        <v>90</v>
      </c>
      <c r="D4" s="1" t="s">
        <v>59</v>
      </c>
      <c r="E4" s="1" t="s">
        <v>95</v>
      </c>
      <c r="F4" s="1" t="s">
        <v>102</v>
      </c>
      <c r="G4" s="1" t="s">
        <v>58</v>
      </c>
      <c r="H4" s="1" t="s">
        <v>83</v>
      </c>
      <c r="I4" s="1" t="s">
        <v>81</v>
      </c>
      <c r="J4" s="3" t="s">
        <v>80</v>
      </c>
      <c r="K4" s="1" t="s">
        <v>96</v>
      </c>
      <c r="L4" s="1" t="s">
        <v>103</v>
      </c>
      <c r="M4" s="1" t="s">
        <v>58</v>
      </c>
      <c r="N4" s="1" t="s">
        <v>83</v>
      </c>
    </row>
    <row r="5" spans="1:16" ht="14.25" customHeight="1">
      <c r="A5" s="93">
        <v>18</v>
      </c>
      <c r="B5" s="5" t="s">
        <v>2</v>
      </c>
      <c r="C5" s="5"/>
      <c r="D5" s="63">
        <v>9719</v>
      </c>
      <c r="E5" s="6">
        <v>31262153</v>
      </c>
      <c r="F5" s="6">
        <v>37671987</v>
      </c>
      <c r="G5" s="7">
        <f t="shared" ref="G5:G60" si="0">F5-E5</f>
        <v>6409834</v>
      </c>
      <c r="H5" s="16">
        <f t="shared" ref="H5:H61" si="1">-1+(F5/E5)</f>
        <v>0.20503495072780176</v>
      </c>
      <c r="I5" s="8"/>
      <c r="J5" s="9">
        <f>F5-I5</f>
        <v>37671987</v>
      </c>
      <c r="K5" s="102">
        <v>397676</v>
      </c>
      <c r="L5" s="6">
        <v>753961</v>
      </c>
      <c r="M5" s="7">
        <f t="shared" ref="M5:M60" si="2">L5-K5</f>
        <v>356285</v>
      </c>
      <c r="N5" s="16">
        <f t="shared" ref="N5:N61" si="3">-1+(L5/K5)</f>
        <v>0.89591778231525154</v>
      </c>
      <c r="P5" s="62"/>
    </row>
    <row r="6" spans="1:16">
      <c r="A6" s="93">
        <v>22</v>
      </c>
      <c r="B6" s="10" t="s">
        <v>3</v>
      </c>
      <c r="C6" s="10"/>
      <c r="D6" s="64">
        <v>12851</v>
      </c>
      <c r="E6" s="11">
        <v>24298157</v>
      </c>
      <c r="F6" s="11">
        <v>25219915</v>
      </c>
      <c r="G6" s="12">
        <f t="shared" si="0"/>
        <v>921758</v>
      </c>
      <c r="H6" s="15">
        <f t="shared" si="1"/>
        <v>3.7935305134459307E-2</v>
      </c>
      <c r="I6" s="13">
        <v>696796</v>
      </c>
      <c r="J6" s="14">
        <f t="shared" ref="J6:J60" si="4">F6-I6</f>
        <v>24523119</v>
      </c>
      <c r="K6" s="103">
        <v>1258040</v>
      </c>
      <c r="L6" s="11">
        <v>226988</v>
      </c>
      <c r="M6" s="12">
        <f t="shared" si="2"/>
        <v>-1031052</v>
      </c>
      <c r="N6" s="15">
        <f t="shared" si="3"/>
        <v>-0.81957012495628123</v>
      </c>
    </row>
    <row r="7" spans="1:16">
      <c r="A7" s="93">
        <v>24</v>
      </c>
      <c r="B7" s="5" t="s">
        <v>4</v>
      </c>
      <c r="C7" s="5"/>
      <c r="D7" s="63">
        <v>6936</v>
      </c>
      <c r="E7" s="6">
        <v>14378270</v>
      </c>
      <c r="F7" s="6">
        <v>15903417</v>
      </c>
      <c r="G7" s="7">
        <f t="shared" si="0"/>
        <v>1525147</v>
      </c>
      <c r="H7" s="16">
        <f t="shared" si="1"/>
        <v>0.10607305329500694</v>
      </c>
      <c r="I7" s="8"/>
      <c r="J7" s="9">
        <f t="shared" si="4"/>
        <v>15903417</v>
      </c>
      <c r="K7" s="102">
        <v>222693</v>
      </c>
      <c r="L7" s="6">
        <v>168161</v>
      </c>
      <c r="M7" s="7">
        <f t="shared" si="2"/>
        <v>-54532</v>
      </c>
      <c r="N7" s="16">
        <f t="shared" si="3"/>
        <v>-0.24487523182138637</v>
      </c>
    </row>
    <row r="8" spans="1:16">
      <c r="A8" s="93">
        <v>43</v>
      </c>
      <c r="B8" s="10" t="s">
        <v>5</v>
      </c>
      <c r="C8" s="10"/>
      <c r="D8" s="64">
        <v>7793</v>
      </c>
      <c r="E8" s="11">
        <v>24008208</v>
      </c>
      <c r="F8" s="11">
        <v>28704874</v>
      </c>
      <c r="G8" s="12">
        <f t="shared" si="0"/>
        <v>4696666</v>
      </c>
      <c r="H8" s="15">
        <f t="shared" si="1"/>
        <v>0.19562751205754303</v>
      </c>
      <c r="I8" s="13">
        <v>134684</v>
      </c>
      <c r="J8" s="14">
        <f t="shared" si="4"/>
        <v>28570190</v>
      </c>
      <c r="K8" s="103">
        <v>827387</v>
      </c>
      <c r="L8" s="11">
        <v>917536</v>
      </c>
      <c r="M8" s="12">
        <f t="shared" si="2"/>
        <v>90149</v>
      </c>
      <c r="N8" s="15">
        <f t="shared" si="3"/>
        <v>0.10895626834842709</v>
      </c>
    </row>
    <row r="9" spans="1:16">
      <c r="A9" s="93">
        <v>10</v>
      </c>
      <c r="B9" s="5" t="s">
        <v>6</v>
      </c>
      <c r="C9" s="5"/>
      <c r="D9" s="63">
        <v>11179</v>
      </c>
      <c r="E9" s="6">
        <v>68420783</v>
      </c>
      <c r="F9" s="6">
        <v>84804898</v>
      </c>
      <c r="G9" s="7">
        <f t="shared" si="0"/>
        <v>16384115</v>
      </c>
      <c r="H9" s="16">
        <f t="shared" si="1"/>
        <v>0.23946108596857196</v>
      </c>
      <c r="I9" s="8">
        <v>781057</v>
      </c>
      <c r="J9" s="9">
        <f t="shared" si="4"/>
        <v>84023841</v>
      </c>
      <c r="K9" s="102">
        <v>68420783</v>
      </c>
      <c r="L9" s="6">
        <v>2915126</v>
      </c>
      <c r="M9" s="7">
        <f t="shared" si="2"/>
        <v>-65505657</v>
      </c>
      <c r="N9" s="16">
        <f t="shared" si="3"/>
        <v>-0.95739414440784754</v>
      </c>
    </row>
    <row r="10" spans="1:16">
      <c r="A10" s="93">
        <v>42</v>
      </c>
      <c r="B10" s="10" t="s">
        <v>7</v>
      </c>
      <c r="C10" s="10"/>
      <c r="D10" s="64">
        <v>1382</v>
      </c>
      <c r="E10" s="11">
        <v>90459922</v>
      </c>
      <c r="F10" s="11">
        <v>91728012</v>
      </c>
      <c r="G10" s="12">
        <f t="shared" si="0"/>
        <v>1268090</v>
      </c>
      <c r="H10" s="15">
        <f t="shared" si="1"/>
        <v>1.4018252193496172E-2</v>
      </c>
      <c r="I10" s="13"/>
      <c r="J10" s="14">
        <f t="shared" si="4"/>
        <v>91728012</v>
      </c>
      <c r="K10" s="103">
        <v>16601160</v>
      </c>
      <c r="L10" s="11">
        <v>633861</v>
      </c>
      <c r="M10" s="12">
        <f t="shared" si="2"/>
        <v>-15967299</v>
      </c>
      <c r="N10" s="15">
        <f t="shared" si="3"/>
        <v>-0.96181827053049307</v>
      </c>
    </row>
    <row r="11" spans="1:16">
      <c r="A11" s="93">
        <v>2</v>
      </c>
      <c r="B11" s="5" t="s">
        <v>8</v>
      </c>
      <c r="C11" s="5"/>
      <c r="D11" s="63">
        <v>84864</v>
      </c>
      <c r="E11" s="6">
        <v>197884657</v>
      </c>
      <c r="F11" s="6">
        <v>220088561</v>
      </c>
      <c r="G11" s="7">
        <f t="shared" si="0"/>
        <v>22203904</v>
      </c>
      <c r="H11" s="16">
        <f t="shared" si="1"/>
        <v>0.11220629399276771</v>
      </c>
      <c r="I11" s="8">
        <v>4636580</v>
      </c>
      <c r="J11" s="9">
        <f t="shared" si="4"/>
        <v>215451981</v>
      </c>
      <c r="K11" s="102">
        <v>4602825</v>
      </c>
      <c r="L11" s="6">
        <v>4069402</v>
      </c>
      <c r="M11" s="7">
        <f t="shared" si="2"/>
        <v>-533423</v>
      </c>
      <c r="N11" s="16">
        <f t="shared" si="3"/>
        <v>-0.11589034994812963</v>
      </c>
    </row>
    <row r="12" spans="1:16">
      <c r="A12" s="93">
        <v>19</v>
      </c>
      <c r="B12" s="10" t="s">
        <v>9</v>
      </c>
      <c r="C12" s="10"/>
      <c r="D12" s="64">
        <v>5898</v>
      </c>
      <c r="E12" s="11">
        <v>31391835</v>
      </c>
      <c r="F12" s="11">
        <v>34135360</v>
      </c>
      <c r="G12" s="12">
        <f t="shared" si="0"/>
        <v>2743525</v>
      </c>
      <c r="H12" s="15">
        <f t="shared" si="1"/>
        <v>8.7396133421318023E-2</v>
      </c>
      <c r="I12" s="13">
        <v>479863</v>
      </c>
      <c r="J12" s="14">
        <f t="shared" si="4"/>
        <v>33655497</v>
      </c>
      <c r="K12" s="103">
        <v>2015637</v>
      </c>
      <c r="L12" s="11">
        <v>366974</v>
      </c>
      <c r="M12" s="12">
        <f t="shared" si="2"/>
        <v>-1648663</v>
      </c>
      <c r="N12" s="15">
        <f t="shared" si="3"/>
        <v>-0.81793646375810725</v>
      </c>
    </row>
    <row r="13" spans="1:16">
      <c r="A13" s="93">
        <v>14</v>
      </c>
      <c r="B13" s="5" t="s">
        <v>10</v>
      </c>
      <c r="C13" s="5"/>
      <c r="D13" s="63">
        <v>12032</v>
      </c>
      <c r="E13" s="6">
        <v>24565273</v>
      </c>
      <c r="F13" s="6">
        <v>28798717</v>
      </c>
      <c r="G13" s="7">
        <f t="shared" si="0"/>
        <v>4233444</v>
      </c>
      <c r="H13" s="16">
        <f t="shared" si="1"/>
        <v>0.17233449837907355</v>
      </c>
      <c r="I13" s="8">
        <v>505013</v>
      </c>
      <c r="J13" s="9">
        <f t="shared" si="4"/>
        <v>28293704</v>
      </c>
      <c r="K13" s="102">
        <v>1153025</v>
      </c>
      <c r="L13" s="6">
        <v>1457316</v>
      </c>
      <c r="M13" s="7">
        <f t="shared" si="2"/>
        <v>304291</v>
      </c>
      <c r="N13" s="16">
        <f t="shared" si="3"/>
        <v>0.26390668025411412</v>
      </c>
    </row>
    <row r="14" spans="1:16">
      <c r="A14" s="93">
        <v>37</v>
      </c>
      <c r="B14" s="10" t="s">
        <v>11</v>
      </c>
      <c r="C14" s="10"/>
      <c r="D14" s="64">
        <v>1628</v>
      </c>
      <c r="E14" s="11">
        <v>6015846</v>
      </c>
      <c r="F14" s="11">
        <v>6777229</v>
      </c>
      <c r="G14" s="12">
        <f t="shared" si="0"/>
        <v>761383</v>
      </c>
      <c r="H14" s="15">
        <f t="shared" si="1"/>
        <v>0.12656291401076425</v>
      </c>
      <c r="I14" s="13"/>
      <c r="J14" s="14">
        <f t="shared" si="4"/>
        <v>6777229</v>
      </c>
      <c r="K14" s="103">
        <v>27297</v>
      </c>
      <c r="L14" s="11">
        <v>143999</v>
      </c>
      <c r="M14" s="12">
        <f t="shared" si="2"/>
        <v>116702</v>
      </c>
      <c r="N14" s="15">
        <f t="shared" si="3"/>
        <v>4.2752683445067223</v>
      </c>
    </row>
    <row r="15" spans="1:16">
      <c r="A15" s="93">
        <v>16</v>
      </c>
      <c r="B15" s="5" t="s">
        <v>12</v>
      </c>
      <c r="C15" s="5"/>
      <c r="D15" s="63">
        <v>8830</v>
      </c>
      <c r="E15" s="6">
        <v>23276487</v>
      </c>
      <c r="F15" s="6">
        <v>26112652</v>
      </c>
      <c r="G15" s="7">
        <f t="shared" si="0"/>
        <v>2836165</v>
      </c>
      <c r="H15" s="16">
        <f t="shared" si="1"/>
        <v>0.12184678040118335</v>
      </c>
      <c r="I15" s="8"/>
      <c r="J15" s="9">
        <f t="shared" si="4"/>
        <v>26112652</v>
      </c>
      <c r="K15" s="102">
        <v>669035</v>
      </c>
      <c r="L15" s="6">
        <v>832154</v>
      </c>
      <c r="M15" s="7">
        <f t="shared" si="2"/>
        <v>163119</v>
      </c>
      <c r="N15" s="16">
        <f t="shared" si="3"/>
        <v>0.24381235660316736</v>
      </c>
    </row>
    <row r="16" spans="1:16">
      <c r="A16" s="93">
        <v>30</v>
      </c>
      <c r="B16" s="10" t="s">
        <v>13</v>
      </c>
      <c r="C16" s="10"/>
      <c r="D16" s="64">
        <v>9510</v>
      </c>
      <c r="E16" s="11">
        <v>27423290</v>
      </c>
      <c r="F16" s="11">
        <v>34276960</v>
      </c>
      <c r="G16" s="12">
        <f t="shared" si="0"/>
        <v>6853670</v>
      </c>
      <c r="H16" s="15">
        <f t="shared" si="1"/>
        <v>0.24992150832376425</v>
      </c>
      <c r="I16" s="13">
        <v>1129938</v>
      </c>
      <c r="J16" s="14">
        <f t="shared" si="4"/>
        <v>33147022</v>
      </c>
      <c r="K16" s="103">
        <v>478557</v>
      </c>
      <c r="L16" s="11">
        <v>851182</v>
      </c>
      <c r="M16" s="12">
        <f t="shared" si="2"/>
        <v>372625</v>
      </c>
      <c r="N16" s="15">
        <f t="shared" si="3"/>
        <v>0.77864287848678426</v>
      </c>
    </row>
    <row r="17" spans="1:14">
      <c r="A17" s="93">
        <v>39</v>
      </c>
      <c r="B17" s="5" t="s">
        <v>14</v>
      </c>
      <c r="C17" s="5"/>
      <c r="D17" s="63">
        <v>3011</v>
      </c>
      <c r="E17" s="6">
        <v>64968047</v>
      </c>
      <c r="F17" s="6">
        <v>66552184</v>
      </c>
      <c r="G17" s="7">
        <f t="shared" si="0"/>
        <v>1584137</v>
      </c>
      <c r="H17" s="16">
        <f t="shared" si="1"/>
        <v>2.4383324928945349E-2</v>
      </c>
      <c r="I17" s="8">
        <v>58707</v>
      </c>
      <c r="J17" s="9">
        <f t="shared" si="4"/>
        <v>66493477</v>
      </c>
      <c r="K17" s="102">
        <v>6077686</v>
      </c>
      <c r="L17" s="6">
        <v>741396</v>
      </c>
      <c r="M17" s="7">
        <f t="shared" si="2"/>
        <v>-5336290</v>
      </c>
      <c r="N17" s="16">
        <f t="shared" si="3"/>
        <v>-0.87801344129986314</v>
      </c>
    </row>
    <row r="18" spans="1:14">
      <c r="A18" s="93">
        <v>8</v>
      </c>
      <c r="B18" s="10" t="s">
        <v>15</v>
      </c>
      <c r="C18" s="10"/>
      <c r="D18" s="64">
        <v>11663</v>
      </c>
      <c r="E18" s="11">
        <v>66244268</v>
      </c>
      <c r="F18" s="11">
        <v>73555784</v>
      </c>
      <c r="G18" s="12">
        <f t="shared" si="0"/>
        <v>7311516</v>
      </c>
      <c r="H18" s="15">
        <f t="shared" si="1"/>
        <v>0.11037205513388715</v>
      </c>
      <c r="I18" s="13">
        <v>942770</v>
      </c>
      <c r="J18" s="14">
        <f t="shared" si="4"/>
        <v>72613014</v>
      </c>
      <c r="K18" s="103">
        <v>10371735</v>
      </c>
      <c r="L18" s="11">
        <v>25586988</v>
      </c>
      <c r="M18" s="12">
        <f t="shared" si="2"/>
        <v>15215253</v>
      </c>
      <c r="N18" s="15">
        <f t="shared" si="3"/>
        <v>1.4669920702756096</v>
      </c>
    </row>
    <row r="19" spans="1:14">
      <c r="A19" s="93">
        <v>7</v>
      </c>
      <c r="B19" s="5" t="s">
        <v>16</v>
      </c>
      <c r="C19" s="5"/>
      <c r="D19" s="63">
        <v>111814</v>
      </c>
      <c r="E19" s="6">
        <v>570161866</v>
      </c>
      <c r="F19" s="6">
        <v>680489654</v>
      </c>
      <c r="G19" s="7">
        <f t="shared" si="0"/>
        <v>110327788</v>
      </c>
      <c r="H19" s="16">
        <f t="shared" si="1"/>
        <v>0.19350257282902894</v>
      </c>
      <c r="I19" s="8">
        <v>13063553</v>
      </c>
      <c r="J19" s="9">
        <f t="shared" si="4"/>
        <v>667426101</v>
      </c>
      <c r="K19" s="102">
        <v>16584381</v>
      </c>
      <c r="L19" s="6">
        <v>16254329</v>
      </c>
      <c r="M19" s="7">
        <f t="shared" si="2"/>
        <v>-330052</v>
      </c>
      <c r="N19" s="16">
        <f t="shared" si="3"/>
        <v>-1.9901375878906835E-2</v>
      </c>
    </row>
    <row r="20" spans="1:14">
      <c r="A20" s="93">
        <v>6</v>
      </c>
      <c r="B20" s="10" t="s">
        <v>17</v>
      </c>
      <c r="C20" s="10"/>
      <c r="D20" s="64">
        <v>124857</v>
      </c>
      <c r="E20" s="11">
        <v>738800299</v>
      </c>
      <c r="F20" s="11">
        <v>809147826</v>
      </c>
      <c r="G20" s="12">
        <f t="shared" si="0"/>
        <v>70347527</v>
      </c>
      <c r="H20" s="15">
        <f t="shared" si="1"/>
        <v>9.5218595735841793E-2</v>
      </c>
      <c r="I20" s="13">
        <v>25484416</v>
      </c>
      <c r="J20" s="14">
        <f t="shared" si="4"/>
        <v>783663410</v>
      </c>
      <c r="K20" s="103">
        <v>31302804</v>
      </c>
      <c r="L20" s="11">
        <v>16019374</v>
      </c>
      <c r="M20" s="12">
        <f t="shared" si="2"/>
        <v>-15283430</v>
      </c>
      <c r="N20" s="15">
        <f t="shared" si="3"/>
        <v>-0.48824475915959475</v>
      </c>
    </row>
    <row r="21" spans="1:14">
      <c r="A21" s="93">
        <v>50</v>
      </c>
      <c r="B21" s="5" t="s">
        <v>18</v>
      </c>
      <c r="C21" s="5"/>
      <c r="D21" s="63">
        <v>1218</v>
      </c>
      <c r="E21" s="6">
        <v>8015833</v>
      </c>
      <c r="F21" s="6">
        <v>9059615</v>
      </c>
      <c r="G21" s="7">
        <f t="shared" si="0"/>
        <v>1043782</v>
      </c>
      <c r="H21" s="16">
        <f t="shared" si="1"/>
        <v>0.13021503816259639</v>
      </c>
      <c r="I21" s="8"/>
      <c r="J21" s="9">
        <f t="shared" si="4"/>
        <v>9059615</v>
      </c>
      <c r="K21" s="102">
        <v>60755</v>
      </c>
      <c r="L21" s="6">
        <v>508816</v>
      </c>
      <c r="M21" s="7">
        <f t="shared" si="2"/>
        <v>448061</v>
      </c>
      <c r="N21" s="16">
        <f t="shared" si="3"/>
        <v>7.374882725701589</v>
      </c>
    </row>
    <row r="22" spans="1:14">
      <c r="A22" s="93">
        <v>38</v>
      </c>
      <c r="B22" s="10" t="s">
        <v>19</v>
      </c>
      <c r="C22" s="10"/>
      <c r="D22" s="64">
        <v>13681</v>
      </c>
      <c r="E22" s="11">
        <v>36577412</v>
      </c>
      <c r="F22" s="11">
        <v>44343881</v>
      </c>
      <c r="G22" s="12">
        <f t="shared" si="0"/>
        <v>7766469</v>
      </c>
      <c r="H22" s="15">
        <f t="shared" si="1"/>
        <v>0.21232964759781248</v>
      </c>
      <c r="I22" s="13"/>
      <c r="J22" s="14">
        <f t="shared" si="4"/>
        <v>44343881</v>
      </c>
      <c r="K22" s="103">
        <v>5733358</v>
      </c>
      <c r="L22" s="11">
        <v>5550385</v>
      </c>
      <c r="M22" s="12">
        <f t="shared" si="2"/>
        <v>-182973</v>
      </c>
      <c r="N22" s="15">
        <f t="shared" si="3"/>
        <v>-3.1913758045459595E-2</v>
      </c>
    </row>
    <row r="23" spans="1:14">
      <c r="A23" s="93">
        <v>53</v>
      </c>
      <c r="B23" s="5" t="s">
        <v>20</v>
      </c>
      <c r="C23" s="5"/>
      <c r="D23" s="63">
        <v>835</v>
      </c>
      <c r="E23" s="6">
        <v>8898208</v>
      </c>
      <c r="F23" s="6">
        <v>9104415</v>
      </c>
      <c r="G23" s="7">
        <f t="shared" si="0"/>
        <v>206207</v>
      </c>
      <c r="H23" s="16">
        <f t="shared" si="1"/>
        <v>2.3173991886905831E-2</v>
      </c>
      <c r="I23" s="8"/>
      <c r="J23" s="9">
        <f t="shared" si="4"/>
        <v>9104415</v>
      </c>
      <c r="K23" s="102">
        <v>1409718</v>
      </c>
      <c r="L23" s="6">
        <v>165743</v>
      </c>
      <c r="M23" s="7">
        <f t="shared" si="2"/>
        <v>-1243975</v>
      </c>
      <c r="N23" s="16">
        <f t="shared" si="3"/>
        <v>-0.88242825870138564</v>
      </c>
    </row>
    <row r="24" spans="1:14">
      <c r="A24" s="93">
        <v>46</v>
      </c>
      <c r="B24" s="10" t="s">
        <v>21</v>
      </c>
      <c r="C24" s="10"/>
      <c r="D24" s="64">
        <v>3502</v>
      </c>
      <c r="E24" s="11">
        <v>21878843</v>
      </c>
      <c r="F24" s="11">
        <v>32637207</v>
      </c>
      <c r="G24" s="12">
        <f t="shared" si="0"/>
        <v>10758364</v>
      </c>
      <c r="H24" s="15">
        <f t="shared" si="1"/>
        <v>0.4917245395471781</v>
      </c>
      <c r="I24" s="13"/>
      <c r="J24" s="14">
        <f t="shared" si="4"/>
        <v>32637207</v>
      </c>
      <c r="K24" s="103">
        <v>857456</v>
      </c>
      <c r="L24" s="11">
        <v>887659</v>
      </c>
      <c r="M24" s="12">
        <f t="shared" si="2"/>
        <v>30203</v>
      </c>
      <c r="N24" s="15">
        <f t="shared" si="3"/>
        <v>3.5223964844843358E-2</v>
      </c>
    </row>
    <row r="25" spans="1:14">
      <c r="A25" s="93">
        <v>12</v>
      </c>
      <c r="B25" s="5" t="s">
        <v>22</v>
      </c>
      <c r="C25" s="5"/>
      <c r="D25" s="63">
        <v>16068</v>
      </c>
      <c r="E25" s="6">
        <v>41728012</v>
      </c>
      <c r="F25" s="6">
        <v>45401821</v>
      </c>
      <c r="G25" s="7">
        <f t="shared" si="0"/>
        <v>3673809</v>
      </c>
      <c r="H25" s="16">
        <f t="shared" si="1"/>
        <v>8.8041793124484347E-2</v>
      </c>
      <c r="I25" s="8">
        <v>21319</v>
      </c>
      <c r="J25" s="9">
        <f t="shared" si="4"/>
        <v>45380502</v>
      </c>
      <c r="K25" s="102">
        <v>1886967</v>
      </c>
      <c r="L25" s="6">
        <v>504176</v>
      </c>
      <c r="M25" s="7">
        <f t="shared" si="2"/>
        <v>-1382791</v>
      </c>
      <c r="N25" s="16">
        <f t="shared" si="3"/>
        <v>-0.73281143761390632</v>
      </c>
    </row>
    <row r="26" spans="1:14">
      <c r="A26" s="93">
        <v>51</v>
      </c>
      <c r="B26" s="10" t="s">
        <v>23</v>
      </c>
      <c r="C26" s="10"/>
      <c r="D26" s="64">
        <v>12826</v>
      </c>
      <c r="E26" s="11">
        <v>40390677</v>
      </c>
      <c r="F26" s="11">
        <v>45207507</v>
      </c>
      <c r="G26" s="12">
        <f t="shared" si="0"/>
        <v>4816830</v>
      </c>
      <c r="H26" s="15">
        <f t="shared" si="1"/>
        <v>0.11925598573155871</v>
      </c>
      <c r="I26" s="13">
        <v>1583188</v>
      </c>
      <c r="J26" s="14">
        <f t="shared" si="4"/>
        <v>43624319</v>
      </c>
      <c r="K26" s="103">
        <v>1178147</v>
      </c>
      <c r="L26" s="11">
        <v>678545</v>
      </c>
      <c r="M26" s="12">
        <f t="shared" si="2"/>
        <v>-499602</v>
      </c>
      <c r="N26" s="15">
        <f t="shared" si="3"/>
        <v>-0.42405743935179563</v>
      </c>
    </row>
    <row r="27" spans="1:14">
      <c r="A27" s="93">
        <v>36</v>
      </c>
      <c r="B27" s="5" t="s">
        <v>24</v>
      </c>
      <c r="C27" s="5"/>
      <c r="D27" s="63">
        <v>2105</v>
      </c>
      <c r="E27" s="6">
        <v>27393689</v>
      </c>
      <c r="F27" s="6">
        <v>28117927</v>
      </c>
      <c r="G27" s="7">
        <f t="shared" si="0"/>
        <v>724238</v>
      </c>
      <c r="H27" s="16">
        <f t="shared" si="1"/>
        <v>2.643813325032629E-2</v>
      </c>
      <c r="I27" s="8"/>
      <c r="J27" s="9">
        <f t="shared" si="4"/>
        <v>28117927</v>
      </c>
      <c r="K27" s="102">
        <v>4844119</v>
      </c>
      <c r="L27" s="6">
        <v>204182</v>
      </c>
      <c r="M27" s="7">
        <f t="shared" si="2"/>
        <v>-4639937</v>
      </c>
      <c r="N27" s="16">
        <f t="shared" si="3"/>
        <v>-0.9578495078258813</v>
      </c>
    </row>
    <row r="28" spans="1:14">
      <c r="A28" s="93">
        <v>15</v>
      </c>
      <c r="B28" s="10" t="s">
        <v>25</v>
      </c>
      <c r="C28" s="10"/>
      <c r="D28" s="64">
        <v>32853</v>
      </c>
      <c r="E28" s="11">
        <v>121413867</v>
      </c>
      <c r="F28" s="11">
        <v>158182074</v>
      </c>
      <c r="G28" s="12">
        <f t="shared" si="0"/>
        <v>36768207</v>
      </c>
      <c r="H28" s="15">
        <f t="shared" si="1"/>
        <v>0.30283367055593402</v>
      </c>
      <c r="I28" s="13"/>
      <c r="J28" s="14">
        <f t="shared" si="4"/>
        <v>158182074</v>
      </c>
      <c r="K28" s="103">
        <v>3861602</v>
      </c>
      <c r="L28" s="11">
        <v>2933479</v>
      </c>
      <c r="M28" s="12">
        <f t="shared" si="2"/>
        <v>-928123</v>
      </c>
      <c r="N28" s="15">
        <f t="shared" si="3"/>
        <v>-0.24034662298186094</v>
      </c>
    </row>
    <row r="29" spans="1:14">
      <c r="A29" s="93">
        <v>5</v>
      </c>
      <c r="B29" s="5" t="s">
        <v>26</v>
      </c>
      <c r="C29" s="5"/>
      <c r="D29" s="63">
        <v>73832</v>
      </c>
      <c r="E29" s="6">
        <v>195922189</v>
      </c>
      <c r="F29" s="6">
        <v>223858247</v>
      </c>
      <c r="G29" s="7">
        <f t="shared" si="0"/>
        <v>27936058</v>
      </c>
      <c r="H29" s="16">
        <f t="shared" si="1"/>
        <v>0.14258751467910558</v>
      </c>
      <c r="I29" s="8">
        <v>5386080</v>
      </c>
      <c r="J29" s="9">
        <f t="shared" si="4"/>
        <v>218472167</v>
      </c>
      <c r="K29" s="102">
        <v>3814552</v>
      </c>
      <c r="L29" s="6">
        <v>5436083</v>
      </c>
      <c r="M29" s="7">
        <f t="shared" si="2"/>
        <v>1621531</v>
      </c>
      <c r="N29" s="16">
        <f t="shared" si="3"/>
        <v>0.42509081013969663</v>
      </c>
    </row>
    <row r="30" spans="1:14">
      <c r="A30" s="93">
        <v>48</v>
      </c>
      <c r="B30" s="10" t="s">
        <v>27</v>
      </c>
      <c r="C30" s="10"/>
      <c r="D30" s="64">
        <v>1972</v>
      </c>
      <c r="E30" s="11">
        <v>8857624</v>
      </c>
      <c r="F30" s="11">
        <v>9808281</v>
      </c>
      <c r="G30" s="12">
        <f t="shared" si="0"/>
        <v>950657</v>
      </c>
      <c r="H30" s="15">
        <f t="shared" si="1"/>
        <v>0.10732641168782964</v>
      </c>
      <c r="I30" s="13"/>
      <c r="J30" s="14">
        <f t="shared" si="4"/>
        <v>9808281</v>
      </c>
      <c r="K30" s="103">
        <v>79085</v>
      </c>
      <c r="L30" s="11">
        <v>220081</v>
      </c>
      <c r="M30" s="12">
        <f t="shared" si="2"/>
        <v>140996</v>
      </c>
      <c r="N30" s="15">
        <f t="shared" si="3"/>
        <v>1.7828412467598156</v>
      </c>
    </row>
    <row r="31" spans="1:14">
      <c r="A31" s="93">
        <v>56</v>
      </c>
      <c r="B31" s="5" t="s">
        <v>28</v>
      </c>
      <c r="C31" s="5"/>
      <c r="D31" s="63">
        <v>21525</v>
      </c>
      <c r="E31" s="6">
        <v>53135632</v>
      </c>
      <c r="F31" s="6">
        <v>76403344</v>
      </c>
      <c r="G31" s="7">
        <f t="shared" si="0"/>
        <v>23267712</v>
      </c>
      <c r="H31" s="16">
        <f t="shared" si="1"/>
        <v>0.43789282491266879</v>
      </c>
      <c r="I31" s="8">
        <v>680930</v>
      </c>
      <c r="J31" s="9">
        <f t="shared" si="4"/>
        <v>75722414</v>
      </c>
      <c r="K31" s="102">
        <v>2177155</v>
      </c>
      <c r="L31" s="6">
        <v>1813375</v>
      </c>
      <c r="M31" s="7">
        <f t="shared" si="2"/>
        <v>-363780</v>
      </c>
      <c r="N31" s="16">
        <f t="shared" si="3"/>
        <v>-0.16708961925081123</v>
      </c>
    </row>
    <row r="32" spans="1:14">
      <c r="A32" s="93">
        <v>25</v>
      </c>
      <c r="B32" s="10" t="s">
        <v>29</v>
      </c>
      <c r="C32" s="10"/>
      <c r="D32" s="64">
        <v>1709</v>
      </c>
      <c r="E32" s="11">
        <v>640592237</v>
      </c>
      <c r="F32" s="11">
        <v>620391003</v>
      </c>
      <c r="G32" s="12">
        <f t="shared" si="0"/>
        <v>-20201234</v>
      </c>
      <c r="H32" s="15">
        <f t="shared" si="1"/>
        <v>-3.1535246344235657E-2</v>
      </c>
      <c r="I32" s="13"/>
      <c r="J32" s="14">
        <f t="shared" si="4"/>
        <v>620391003</v>
      </c>
      <c r="K32" s="103">
        <v>42211277</v>
      </c>
      <c r="L32" s="11">
        <v>16558105</v>
      </c>
      <c r="M32" s="12">
        <f t="shared" si="2"/>
        <v>-25653172</v>
      </c>
      <c r="N32" s="15">
        <f t="shared" si="3"/>
        <v>-0.60773266821565242</v>
      </c>
    </row>
    <row r="33" spans="1:14">
      <c r="A33" s="93">
        <v>41</v>
      </c>
      <c r="B33" s="5" t="s">
        <v>30</v>
      </c>
      <c r="C33" s="5"/>
      <c r="D33" s="63">
        <v>9265</v>
      </c>
      <c r="E33" s="6">
        <v>7696321</v>
      </c>
      <c r="F33" s="6">
        <v>8559793</v>
      </c>
      <c r="G33" s="7">
        <f t="shared" si="0"/>
        <v>863472</v>
      </c>
      <c r="H33" s="16">
        <f t="shared" si="1"/>
        <v>0.11219282563708033</v>
      </c>
      <c r="I33" s="8"/>
      <c r="J33" s="9">
        <f t="shared" si="4"/>
        <v>8559793</v>
      </c>
      <c r="K33" s="102">
        <v>128078</v>
      </c>
      <c r="L33" s="6">
        <v>194668</v>
      </c>
      <c r="M33" s="7">
        <f t="shared" si="2"/>
        <v>66590</v>
      </c>
      <c r="N33" s="16">
        <f t="shared" si="3"/>
        <v>0.51991755024282083</v>
      </c>
    </row>
    <row r="34" spans="1:14">
      <c r="A34" s="93">
        <v>47</v>
      </c>
      <c r="B34" s="10" t="s">
        <v>31</v>
      </c>
      <c r="C34" s="10"/>
      <c r="D34" s="64">
        <v>2013</v>
      </c>
      <c r="E34" s="11">
        <v>9181921</v>
      </c>
      <c r="F34" s="11">
        <v>11901925</v>
      </c>
      <c r="G34" s="12">
        <f t="shared" si="0"/>
        <v>2720004</v>
      </c>
      <c r="H34" s="15">
        <f t="shared" si="1"/>
        <v>0.29623474216343171</v>
      </c>
      <c r="I34" s="13"/>
      <c r="J34" s="14">
        <f t="shared" si="4"/>
        <v>11901925</v>
      </c>
      <c r="K34" s="103">
        <v>204019</v>
      </c>
      <c r="L34" s="11">
        <v>406467</v>
      </c>
      <c r="M34" s="12">
        <f t="shared" si="2"/>
        <v>202448</v>
      </c>
      <c r="N34" s="15">
        <f t="shared" si="3"/>
        <v>0.99229973678922057</v>
      </c>
    </row>
    <row r="35" spans="1:14">
      <c r="A35" s="93">
        <v>54</v>
      </c>
      <c r="B35" s="5" t="s">
        <v>32</v>
      </c>
      <c r="C35" s="5"/>
      <c r="D35" s="63">
        <v>5058</v>
      </c>
      <c r="E35" s="6">
        <v>13955467</v>
      </c>
      <c r="F35" s="6">
        <v>16894922</v>
      </c>
      <c r="G35" s="7">
        <f t="shared" si="0"/>
        <v>2939455</v>
      </c>
      <c r="H35" s="16">
        <f t="shared" si="1"/>
        <v>0.21063107382934598</v>
      </c>
      <c r="I35" s="8"/>
      <c r="J35" s="9">
        <f t="shared" si="4"/>
        <v>16894922</v>
      </c>
      <c r="K35" s="102">
        <v>434137</v>
      </c>
      <c r="L35" s="6">
        <v>373102</v>
      </c>
      <c r="M35" s="7">
        <f t="shared" si="2"/>
        <v>-61035</v>
      </c>
      <c r="N35" s="16">
        <f t="shared" si="3"/>
        <v>-0.14058926099364943</v>
      </c>
    </row>
    <row r="36" spans="1:14">
      <c r="A36" s="93">
        <v>4</v>
      </c>
      <c r="B36" s="10" t="s">
        <v>33</v>
      </c>
      <c r="C36" s="10"/>
      <c r="D36" s="64">
        <v>121041</v>
      </c>
      <c r="E36" s="11">
        <v>361181544</v>
      </c>
      <c r="F36" s="11">
        <v>396141055</v>
      </c>
      <c r="G36" s="12">
        <f t="shared" si="0"/>
        <v>34959511</v>
      </c>
      <c r="H36" s="15">
        <f t="shared" si="1"/>
        <v>9.6792074735690292E-2</v>
      </c>
      <c r="I36" s="13">
        <v>25536432</v>
      </c>
      <c r="J36" s="14">
        <f t="shared" si="4"/>
        <v>370604623</v>
      </c>
      <c r="K36" s="103">
        <v>5782576</v>
      </c>
      <c r="L36" s="11">
        <v>4943162</v>
      </c>
      <c r="M36" s="12">
        <f t="shared" si="2"/>
        <v>-839414</v>
      </c>
      <c r="N36" s="15">
        <f t="shared" si="3"/>
        <v>-0.14516264031808657</v>
      </c>
    </row>
    <row r="37" spans="1:14">
      <c r="A37" s="93">
        <v>23</v>
      </c>
      <c r="B37" s="5" t="s">
        <v>34</v>
      </c>
      <c r="C37" s="5"/>
      <c r="D37" s="63">
        <v>5197</v>
      </c>
      <c r="E37" s="6">
        <v>16355709</v>
      </c>
      <c r="F37" s="6">
        <v>16098297</v>
      </c>
      <c r="G37" s="7">
        <f t="shared" si="0"/>
        <v>-257412</v>
      </c>
      <c r="H37" s="16">
        <f t="shared" si="1"/>
        <v>-1.573835778076027E-2</v>
      </c>
      <c r="I37" s="8">
        <v>263658</v>
      </c>
      <c r="J37" s="9">
        <f t="shared" si="4"/>
        <v>15834639</v>
      </c>
      <c r="K37" s="102">
        <v>2501077</v>
      </c>
      <c r="L37" s="6">
        <v>431695</v>
      </c>
      <c r="M37" s="7">
        <f t="shared" si="2"/>
        <v>-2069382</v>
      </c>
      <c r="N37" s="16">
        <f t="shared" si="3"/>
        <v>-0.82739635764912478</v>
      </c>
    </row>
    <row r="38" spans="1:14">
      <c r="A38" s="93">
        <v>49</v>
      </c>
      <c r="B38" s="10" t="s">
        <v>35</v>
      </c>
      <c r="C38" s="10"/>
      <c r="D38" s="64">
        <v>17790</v>
      </c>
      <c r="E38" s="11">
        <v>91526053</v>
      </c>
      <c r="F38" s="11">
        <v>111546524</v>
      </c>
      <c r="G38" s="12">
        <f t="shared" si="0"/>
        <v>20020471</v>
      </c>
      <c r="H38" s="15">
        <f t="shared" si="1"/>
        <v>0.21874067922496332</v>
      </c>
      <c r="I38" s="13">
        <v>2910808</v>
      </c>
      <c r="J38" s="14">
        <f t="shared" si="4"/>
        <v>108635716</v>
      </c>
      <c r="K38" s="103">
        <v>3254517</v>
      </c>
      <c r="L38" s="11">
        <v>2556492</v>
      </c>
      <c r="M38" s="12">
        <f t="shared" si="2"/>
        <v>-698025</v>
      </c>
      <c r="N38" s="15">
        <f t="shared" si="3"/>
        <v>-0.21447883049927219</v>
      </c>
    </row>
    <row r="39" spans="1:14">
      <c r="A39" s="93">
        <v>55</v>
      </c>
      <c r="B39" s="5" t="s">
        <v>36</v>
      </c>
      <c r="C39" s="5"/>
      <c r="D39" s="63">
        <v>524</v>
      </c>
      <c r="E39" s="6">
        <v>1743043</v>
      </c>
      <c r="F39" s="6">
        <v>2028826</v>
      </c>
      <c r="G39" s="7">
        <f t="shared" si="0"/>
        <v>285783</v>
      </c>
      <c r="H39" s="16">
        <f t="shared" si="1"/>
        <v>0.16395636825941762</v>
      </c>
      <c r="I39" s="8"/>
      <c r="J39" s="9">
        <f t="shared" si="4"/>
        <v>2028826</v>
      </c>
      <c r="K39" s="102">
        <v>82407</v>
      </c>
      <c r="L39" s="6">
        <v>24904</v>
      </c>
      <c r="M39" s="7">
        <f t="shared" si="2"/>
        <v>-57503</v>
      </c>
      <c r="N39" s="16">
        <f t="shared" si="3"/>
        <v>-0.6977926632446273</v>
      </c>
    </row>
    <row r="40" spans="1:14">
      <c r="A40" s="93">
        <v>11</v>
      </c>
      <c r="B40" s="10" t="s">
        <v>37</v>
      </c>
      <c r="C40" s="10"/>
      <c r="D40" s="64">
        <v>4240</v>
      </c>
      <c r="E40" s="11">
        <v>14460983</v>
      </c>
      <c r="F40" s="11">
        <v>15774384</v>
      </c>
      <c r="G40" s="12">
        <f t="shared" si="0"/>
        <v>1313401</v>
      </c>
      <c r="H40" s="15">
        <f t="shared" si="1"/>
        <v>9.0823770417266969E-2</v>
      </c>
      <c r="I40" s="13"/>
      <c r="J40" s="14">
        <f t="shared" si="4"/>
        <v>15774384</v>
      </c>
      <c r="K40" s="103">
        <v>188397</v>
      </c>
      <c r="L40" s="11">
        <v>369965</v>
      </c>
      <c r="M40" s="12">
        <f t="shared" si="2"/>
        <v>181568</v>
      </c>
      <c r="N40" s="15">
        <f t="shared" si="3"/>
        <v>0.96375207673158281</v>
      </c>
    </row>
    <row r="41" spans="1:14">
      <c r="A41" s="93">
        <v>26</v>
      </c>
      <c r="B41" s="5" t="s">
        <v>38</v>
      </c>
      <c r="C41" s="5"/>
      <c r="D41" s="63">
        <v>6078</v>
      </c>
      <c r="E41" s="6">
        <v>20537207</v>
      </c>
      <c r="F41" s="6">
        <v>22339408</v>
      </c>
      <c r="G41" s="7">
        <f t="shared" si="0"/>
        <v>1802201</v>
      </c>
      <c r="H41" s="16">
        <f t="shared" si="1"/>
        <v>8.7752974394230021E-2</v>
      </c>
      <c r="I41" s="8"/>
      <c r="J41" s="9">
        <f t="shared" si="4"/>
        <v>22339408</v>
      </c>
      <c r="K41" s="102">
        <v>2024865</v>
      </c>
      <c r="L41" s="6">
        <v>484175</v>
      </c>
      <c r="M41" s="7">
        <f t="shared" si="2"/>
        <v>-1540690</v>
      </c>
      <c r="N41" s="16">
        <f t="shared" si="3"/>
        <v>-0.7608852935874737</v>
      </c>
    </row>
    <row r="42" spans="1:14">
      <c r="A42" s="93">
        <v>9</v>
      </c>
      <c r="B42" s="10" t="s">
        <v>39</v>
      </c>
      <c r="C42" s="10"/>
      <c r="D42" s="64">
        <v>1725</v>
      </c>
      <c r="E42" s="11">
        <v>10303882</v>
      </c>
      <c r="F42" s="11">
        <v>11112229</v>
      </c>
      <c r="G42" s="12">
        <f t="shared" si="0"/>
        <v>808347</v>
      </c>
      <c r="H42" s="15">
        <f t="shared" si="1"/>
        <v>7.8450723717527149E-2</v>
      </c>
      <c r="I42" s="13"/>
      <c r="J42" s="14">
        <f t="shared" si="4"/>
        <v>11112229</v>
      </c>
      <c r="K42" s="103">
        <v>495846</v>
      </c>
      <c r="L42" s="11">
        <v>188598</v>
      </c>
      <c r="M42" s="12">
        <f t="shared" si="2"/>
        <v>-307248</v>
      </c>
      <c r="N42" s="15">
        <f t="shared" si="3"/>
        <v>-0.61964400237170414</v>
      </c>
    </row>
    <row r="43" spans="1:14">
      <c r="A43" s="93">
        <v>28</v>
      </c>
      <c r="B43" s="5" t="s">
        <v>40</v>
      </c>
      <c r="C43" s="5"/>
      <c r="D43" s="63">
        <v>7051</v>
      </c>
      <c r="E43" s="6">
        <v>26202705</v>
      </c>
      <c r="F43" s="6">
        <v>30376549</v>
      </c>
      <c r="G43" s="7">
        <f t="shared" si="0"/>
        <v>4173844</v>
      </c>
      <c r="H43" s="16">
        <f t="shared" si="1"/>
        <v>0.15929057706065075</v>
      </c>
      <c r="I43" s="8"/>
      <c r="J43" s="9">
        <f t="shared" si="4"/>
        <v>30376549</v>
      </c>
      <c r="K43" s="102">
        <v>1453605</v>
      </c>
      <c r="L43" s="6">
        <v>1288721</v>
      </c>
      <c r="M43" s="7">
        <f t="shared" si="2"/>
        <v>-164884</v>
      </c>
      <c r="N43" s="16">
        <f t="shared" si="3"/>
        <v>-0.1134310902893152</v>
      </c>
    </row>
    <row r="44" spans="1:14">
      <c r="A44" s="93">
        <v>45</v>
      </c>
      <c r="B44" s="10" t="s">
        <v>41</v>
      </c>
      <c r="C44" s="10"/>
      <c r="D44" s="64">
        <v>1107</v>
      </c>
      <c r="E44" s="11">
        <v>5193457</v>
      </c>
      <c r="F44" s="11">
        <v>5681178</v>
      </c>
      <c r="G44" s="12">
        <f t="shared" si="0"/>
        <v>487721</v>
      </c>
      <c r="H44" s="15">
        <f t="shared" si="1"/>
        <v>9.3910664900084928E-2</v>
      </c>
      <c r="I44" s="13"/>
      <c r="J44" s="14">
        <f t="shared" si="4"/>
        <v>5681178</v>
      </c>
      <c r="K44" s="103">
        <v>232870</v>
      </c>
      <c r="L44" s="11">
        <v>193511</v>
      </c>
      <c r="M44" s="12">
        <f t="shared" si="2"/>
        <v>-39359</v>
      </c>
      <c r="N44" s="15">
        <f t="shared" si="3"/>
        <v>-0.16901704813844631</v>
      </c>
    </row>
    <row r="45" spans="1:14">
      <c r="A45" s="93">
        <v>13</v>
      </c>
      <c r="B45" s="5" t="s">
        <v>42</v>
      </c>
      <c r="C45" s="5"/>
      <c r="D45" s="63">
        <v>47298</v>
      </c>
      <c r="E45" s="6">
        <v>133664816</v>
      </c>
      <c r="F45" s="6">
        <v>161981048</v>
      </c>
      <c r="G45" s="7">
        <f t="shared" si="0"/>
        <v>28316232</v>
      </c>
      <c r="H45" s="16">
        <f t="shared" si="1"/>
        <v>0.21184506774018974</v>
      </c>
      <c r="I45" s="8">
        <v>2363188</v>
      </c>
      <c r="J45" s="9">
        <f t="shared" si="4"/>
        <v>159617860</v>
      </c>
      <c r="K45" s="102">
        <v>3673700</v>
      </c>
      <c r="L45" s="6">
        <v>3663112</v>
      </c>
      <c r="M45" s="7">
        <f t="shared" si="2"/>
        <v>-10588</v>
      </c>
      <c r="N45" s="16">
        <f t="shared" si="3"/>
        <v>-2.8821079565560792E-3</v>
      </c>
    </row>
    <row r="46" spans="1:14">
      <c r="A46" s="93">
        <v>27</v>
      </c>
      <c r="B46" s="10" t="s">
        <v>43</v>
      </c>
      <c r="C46" s="10"/>
      <c r="D46" s="64">
        <v>11237</v>
      </c>
      <c r="E46" s="11">
        <v>57760883</v>
      </c>
      <c r="F46" s="11">
        <v>63036902</v>
      </c>
      <c r="G46" s="12">
        <f t="shared" si="0"/>
        <v>5276019</v>
      </c>
      <c r="H46" s="15">
        <f t="shared" si="1"/>
        <v>9.1342422864276518E-2</v>
      </c>
      <c r="I46" s="13"/>
      <c r="J46" s="14">
        <f t="shared" si="4"/>
        <v>63036902</v>
      </c>
      <c r="K46" s="103">
        <v>4243966</v>
      </c>
      <c r="L46" s="11">
        <v>2140866</v>
      </c>
      <c r="M46" s="12">
        <f t="shared" si="2"/>
        <v>-2103100</v>
      </c>
      <c r="N46" s="15">
        <f t="shared" si="3"/>
        <v>-0.49555062410961825</v>
      </c>
    </row>
    <row r="47" spans="1:14">
      <c r="A47" s="93">
        <v>17</v>
      </c>
      <c r="B47" s="5" t="s">
        <v>44</v>
      </c>
      <c r="C47" s="5"/>
      <c r="D47" s="63">
        <v>10572</v>
      </c>
      <c r="E47" s="6">
        <v>31821674</v>
      </c>
      <c r="F47" s="6">
        <v>34458939</v>
      </c>
      <c r="G47" s="7">
        <f t="shared" si="0"/>
        <v>2637265</v>
      </c>
      <c r="H47" s="16">
        <f t="shared" si="1"/>
        <v>8.2876375391187862E-2</v>
      </c>
      <c r="I47" s="8"/>
      <c r="J47" s="9">
        <f t="shared" si="4"/>
        <v>34458939</v>
      </c>
      <c r="K47" s="102">
        <v>1136013</v>
      </c>
      <c r="L47" s="6">
        <v>1104515</v>
      </c>
      <c r="M47" s="7">
        <f t="shared" si="2"/>
        <v>-31498</v>
      </c>
      <c r="N47" s="16">
        <f t="shared" si="3"/>
        <v>-2.7726795379982461E-2</v>
      </c>
    </row>
    <row r="48" spans="1:14">
      <c r="A48" s="93">
        <v>29</v>
      </c>
      <c r="B48" s="10" t="s">
        <v>45</v>
      </c>
      <c r="C48" s="10"/>
      <c r="D48" s="64">
        <v>8088</v>
      </c>
      <c r="E48" s="11">
        <v>55736534</v>
      </c>
      <c r="F48" s="11">
        <v>79204743</v>
      </c>
      <c r="G48" s="12">
        <f t="shared" si="0"/>
        <v>23468209</v>
      </c>
      <c r="H48" s="15">
        <f t="shared" si="1"/>
        <v>0.42105612451610286</v>
      </c>
      <c r="I48" s="13"/>
      <c r="J48" s="14">
        <f t="shared" si="4"/>
        <v>79204743</v>
      </c>
      <c r="K48" s="103">
        <v>387939</v>
      </c>
      <c r="L48" s="11">
        <v>22226171</v>
      </c>
      <c r="M48" s="12">
        <f t="shared" si="2"/>
        <v>21838232</v>
      </c>
      <c r="N48" s="15">
        <f t="shared" si="3"/>
        <v>56.292953273581674</v>
      </c>
    </row>
    <row r="49" spans="1:14">
      <c r="A49" s="93">
        <v>35</v>
      </c>
      <c r="B49" s="5" t="s">
        <v>46</v>
      </c>
      <c r="C49" s="5"/>
      <c r="D49" s="63">
        <v>13442</v>
      </c>
      <c r="E49" s="6">
        <v>44435755</v>
      </c>
      <c r="F49" s="6">
        <v>54920838</v>
      </c>
      <c r="G49" s="7">
        <f t="shared" si="0"/>
        <v>10485083</v>
      </c>
      <c r="H49" s="16">
        <f t="shared" si="1"/>
        <v>0.23596050072739838</v>
      </c>
      <c r="I49" s="8"/>
      <c r="J49" s="9">
        <f t="shared" si="4"/>
        <v>54920838</v>
      </c>
      <c r="K49" s="102">
        <v>1111404</v>
      </c>
      <c r="L49" s="6">
        <v>1401762</v>
      </c>
      <c r="M49" s="7">
        <f t="shared" si="2"/>
        <v>290358</v>
      </c>
      <c r="N49" s="16">
        <f t="shared" si="3"/>
        <v>0.26125333362125747</v>
      </c>
    </row>
    <row r="50" spans="1:14">
      <c r="A50" s="93">
        <v>34</v>
      </c>
      <c r="B50" s="10" t="s">
        <v>47</v>
      </c>
      <c r="C50" s="10"/>
      <c r="D50" s="64">
        <v>3564</v>
      </c>
      <c r="E50" s="11">
        <v>12945427</v>
      </c>
      <c r="F50" s="11">
        <v>14362649</v>
      </c>
      <c r="G50" s="12">
        <f t="shared" si="0"/>
        <v>1417222</v>
      </c>
      <c r="H50" s="15">
        <f t="shared" si="1"/>
        <v>0.10947665148472896</v>
      </c>
      <c r="I50" s="13"/>
      <c r="J50" s="14">
        <f t="shared" si="4"/>
        <v>14362649</v>
      </c>
      <c r="K50" s="103">
        <v>301685</v>
      </c>
      <c r="L50" s="11">
        <v>213913</v>
      </c>
      <c r="M50" s="12">
        <f t="shared" si="2"/>
        <v>-87772</v>
      </c>
      <c r="N50" s="15">
        <f t="shared" si="3"/>
        <v>-0.29093922468800237</v>
      </c>
    </row>
    <row r="51" spans="1:14">
      <c r="A51" s="93">
        <v>1</v>
      </c>
      <c r="B51" s="5" t="s">
        <v>48</v>
      </c>
      <c r="C51" s="5"/>
      <c r="D51" s="63">
        <v>36068</v>
      </c>
      <c r="E51" s="6">
        <v>98006308</v>
      </c>
      <c r="F51" s="6">
        <v>110962713</v>
      </c>
      <c r="G51" s="7">
        <f t="shared" si="0"/>
        <v>12956405</v>
      </c>
      <c r="H51" s="16">
        <f t="shared" si="1"/>
        <v>0.13219970494144118</v>
      </c>
      <c r="I51" s="8">
        <v>7050339</v>
      </c>
      <c r="J51" s="9">
        <f t="shared" si="4"/>
        <v>103912374</v>
      </c>
      <c r="K51" s="102">
        <v>1199192</v>
      </c>
      <c r="L51" s="6">
        <v>2192595</v>
      </c>
      <c r="M51" s="7">
        <f t="shared" si="2"/>
        <v>993403</v>
      </c>
      <c r="N51" s="16">
        <f t="shared" si="3"/>
        <v>0.82839361836970227</v>
      </c>
    </row>
    <row r="52" spans="1:14">
      <c r="A52" s="93">
        <v>32</v>
      </c>
      <c r="B52" s="10" t="s">
        <v>49</v>
      </c>
      <c r="C52" s="10"/>
      <c r="D52" s="64">
        <v>9177</v>
      </c>
      <c r="E52" s="11">
        <v>60325174</v>
      </c>
      <c r="F52" s="11">
        <v>64497980</v>
      </c>
      <c r="G52" s="12">
        <f t="shared" si="0"/>
        <v>4172806</v>
      </c>
      <c r="H52" s="15">
        <f t="shared" si="1"/>
        <v>6.9171885024318369E-2</v>
      </c>
      <c r="I52" s="13"/>
      <c r="J52" s="14">
        <f t="shared" si="4"/>
        <v>64497980</v>
      </c>
      <c r="K52" s="103">
        <v>2132455</v>
      </c>
      <c r="L52" s="11">
        <v>2469212</v>
      </c>
      <c r="M52" s="12">
        <f t="shared" si="2"/>
        <v>336757</v>
      </c>
      <c r="N52" s="15">
        <f t="shared" si="3"/>
        <v>0.15791986231831379</v>
      </c>
    </row>
    <row r="53" spans="1:14">
      <c r="A53" s="93">
        <v>40</v>
      </c>
      <c r="B53" s="5" t="s">
        <v>50</v>
      </c>
      <c r="C53" s="5"/>
      <c r="D53" s="63">
        <v>3715</v>
      </c>
      <c r="E53" s="6">
        <v>27564353</v>
      </c>
      <c r="F53" s="6">
        <v>29196492</v>
      </c>
      <c r="G53" s="7">
        <f t="shared" si="0"/>
        <v>1632139</v>
      </c>
      <c r="H53" s="16">
        <f t="shared" si="1"/>
        <v>5.9211946676201777E-2</v>
      </c>
      <c r="I53" s="8"/>
      <c r="J53" s="9">
        <f t="shared" si="4"/>
        <v>29196492</v>
      </c>
      <c r="K53" s="102">
        <v>667530</v>
      </c>
      <c r="L53" s="6">
        <v>452454</v>
      </c>
      <c r="M53" s="7">
        <f t="shared" si="2"/>
        <v>-215076</v>
      </c>
      <c r="N53" s="16">
        <f t="shared" si="3"/>
        <v>-0.32219675520201341</v>
      </c>
    </row>
    <row r="54" spans="1:14">
      <c r="A54" s="93">
        <v>31</v>
      </c>
      <c r="B54" s="10" t="s">
        <v>51</v>
      </c>
      <c r="C54" s="10"/>
      <c r="D54" s="64">
        <v>6368</v>
      </c>
      <c r="E54" s="11">
        <v>24143227</v>
      </c>
      <c r="F54" s="11">
        <v>26790219</v>
      </c>
      <c r="G54" s="12">
        <f t="shared" si="0"/>
        <v>2646992</v>
      </c>
      <c r="H54" s="15">
        <f t="shared" si="1"/>
        <v>0.1096370423059021</v>
      </c>
      <c r="I54" s="13"/>
      <c r="J54" s="14">
        <f t="shared" si="4"/>
        <v>26790219</v>
      </c>
      <c r="K54" s="103">
        <v>1048963</v>
      </c>
      <c r="L54" s="11">
        <v>838511</v>
      </c>
      <c r="M54" s="12">
        <f t="shared" si="2"/>
        <v>-210452</v>
      </c>
      <c r="N54" s="15">
        <f t="shared" si="3"/>
        <v>-0.20062862083791322</v>
      </c>
    </row>
    <row r="55" spans="1:14">
      <c r="A55" s="93">
        <v>21</v>
      </c>
      <c r="B55" s="5" t="s">
        <v>52</v>
      </c>
      <c r="C55" s="5"/>
      <c r="D55" s="63">
        <v>5082</v>
      </c>
      <c r="E55" s="6">
        <v>21464985</v>
      </c>
      <c r="F55" s="6">
        <v>23451245</v>
      </c>
      <c r="G55" s="7">
        <f t="shared" si="0"/>
        <v>1986260</v>
      </c>
      <c r="H55" s="16">
        <f t="shared" si="1"/>
        <v>9.253488879680094E-2</v>
      </c>
      <c r="I55" s="8">
        <v>271979</v>
      </c>
      <c r="J55" s="9">
        <f t="shared" si="4"/>
        <v>23179266</v>
      </c>
      <c r="K55" s="102">
        <v>589468</v>
      </c>
      <c r="L55" s="6">
        <v>2461139</v>
      </c>
      <c r="M55" s="7">
        <f t="shared" si="2"/>
        <v>1871671</v>
      </c>
      <c r="N55" s="16">
        <f t="shared" si="3"/>
        <v>3.1751867785867933</v>
      </c>
    </row>
    <row r="56" spans="1:14">
      <c r="A56" s="93">
        <v>33</v>
      </c>
      <c r="B56" s="10" t="s">
        <v>53</v>
      </c>
      <c r="C56" s="10"/>
      <c r="D56" s="64">
        <v>758</v>
      </c>
      <c r="E56" s="11">
        <v>4902456</v>
      </c>
      <c r="F56" s="11">
        <v>5357817</v>
      </c>
      <c r="G56" s="12">
        <f t="shared" si="0"/>
        <v>455361</v>
      </c>
      <c r="H56" s="15">
        <f t="shared" si="1"/>
        <v>9.2884260460471157E-2</v>
      </c>
      <c r="I56" s="13"/>
      <c r="J56" s="14">
        <f t="shared" si="4"/>
        <v>5357817</v>
      </c>
      <c r="K56" s="103">
        <v>187990</v>
      </c>
      <c r="L56" s="11">
        <v>193848</v>
      </c>
      <c r="M56" s="12">
        <f t="shared" si="2"/>
        <v>5858</v>
      </c>
      <c r="N56" s="15">
        <f t="shared" si="3"/>
        <v>3.116123198042442E-2</v>
      </c>
    </row>
    <row r="57" spans="1:14">
      <c r="A57" s="93">
        <v>20</v>
      </c>
      <c r="B57" s="5" t="s">
        <v>54</v>
      </c>
      <c r="C57" s="5"/>
      <c r="D57" s="63">
        <v>7513</v>
      </c>
      <c r="E57" s="6">
        <v>27062997</v>
      </c>
      <c r="F57" s="6">
        <v>30895860</v>
      </c>
      <c r="G57" s="7">
        <f t="shared" si="0"/>
        <v>3832863</v>
      </c>
      <c r="H57" s="16">
        <f t="shared" si="1"/>
        <v>0.14162744059721111</v>
      </c>
      <c r="I57" s="8"/>
      <c r="J57" s="9">
        <f t="shared" si="4"/>
        <v>30895860</v>
      </c>
      <c r="K57" s="102">
        <v>650285</v>
      </c>
      <c r="L57" s="6">
        <v>770685</v>
      </c>
      <c r="M57" s="7">
        <f t="shared" si="2"/>
        <v>120400</v>
      </c>
      <c r="N57" s="16">
        <f t="shared" si="3"/>
        <v>0.18514958825745631</v>
      </c>
    </row>
    <row r="58" spans="1:14">
      <c r="A58" s="93">
        <v>44</v>
      </c>
      <c r="B58" s="10" t="s">
        <v>55</v>
      </c>
      <c r="C58" s="10"/>
      <c r="D58" s="64">
        <v>2032</v>
      </c>
      <c r="E58" s="11">
        <v>20847866</v>
      </c>
      <c r="F58" s="11">
        <v>21340086</v>
      </c>
      <c r="G58" s="12">
        <f t="shared" si="0"/>
        <v>492220</v>
      </c>
      <c r="H58" s="15">
        <f t="shared" si="1"/>
        <v>2.3610090356490199E-2</v>
      </c>
      <c r="I58" s="13"/>
      <c r="J58" s="14">
        <f t="shared" si="4"/>
        <v>21340086</v>
      </c>
      <c r="K58" s="103">
        <v>2771963</v>
      </c>
      <c r="L58" s="11">
        <v>135836</v>
      </c>
      <c r="M58" s="12">
        <f t="shared" si="2"/>
        <v>-2636127</v>
      </c>
      <c r="N58" s="15">
        <f t="shared" si="3"/>
        <v>-0.95099645990945769</v>
      </c>
    </row>
    <row r="59" spans="1:14">
      <c r="A59" s="93">
        <v>52</v>
      </c>
      <c r="B59" s="5" t="s">
        <v>56</v>
      </c>
      <c r="C59" s="5"/>
      <c r="D59" s="63">
        <v>919</v>
      </c>
      <c r="E59" s="6">
        <v>44839637</v>
      </c>
      <c r="F59" s="6">
        <v>45404376</v>
      </c>
      <c r="G59" s="7">
        <f t="shared" si="0"/>
        <v>564739</v>
      </c>
      <c r="H59" s="16">
        <f t="shared" si="1"/>
        <v>1.2594638087725762E-2</v>
      </c>
      <c r="I59" s="8"/>
      <c r="J59" s="9">
        <f t="shared" si="4"/>
        <v>45404376</v>
      </c>
      <c r="K59" s="102">
        <v>6834412</v>
      </c>
      <c r="L59" s="6">
        <v>288387</v>
      </c>
      <c r="M59" s="7">
        <f t="shared" si="2"/>
        <v>-6546025</v>
      </c>
      <c r="N59" s="16">
        <f t="shared" si="3"/>
        <v>-0.9578036852329066</v>
      </c>
    </row>
    <row r="60" spans="1:14" ht="16.2" thickBot="1">
      <c r="A60" s="93">
        <v>3</v>
      </c>
      <c r="B60" s="17" t="s">
        <v>57</v>
      </c>
      <c r="C60" s="17"/>
      <c r="D60" s="65">
        <v>169852</v>
      </c>
      <c r="E60" s="18">
        <v>460061409</v>
      </c>
      <c r="F60" s="18">
        <v>487648752</v>
      </c>
      <c r="G60" s="19">
        <f t="shared" si="0"/>
        <v>27587343</v>
      </c>
      <c r="H60" s="97">
        <f t="shared" si="1"/>
        <v>5.9964479654932346E-2</v>
      </c>
      <c r="I60" s="20">
        <v>16433273</v>
      </c>
      <c r="J60" s="21">
        <f t="shared" si="4"/>
        <v>471215479</v>
      </c>
      <c r="K60" s="104">
        <v>14015901</v>
      </c>
      <c r="L60" s="18">
        <v>10260818</v>
      </c>
      <c r="M60" s="19">
        <f t="shared" si="2"/>
        <v>-3755083</v>
      </c>
      <c r="N60" s="97">
        <f t="shared" si="3"/>
        <v>-0.2679159192120435</v>
      </c>
    </row>
    <row r="61" spans="1:14" ht="16.2" thickTop="1">
      <c r="A61" s="70"/>
      <c r="B61" s="22" t="s">
        <v>68</v>
      </c>
      <c r="C61" s="22"/>
      <c r="D61" s="23">
        <f>SUM(D5:D60)</f>
        <v>1122867</v>
      </c>
      <c r="E61" s="24">
        <f>SUM(E5:E60)</f>
        <v>4912285377</v>
      </c>
      <c r="F61" s="24">
        <f>SUM(F5:F60)</f>
        <v>5468449101</v>
      </c>
      <c r="G61" s="24">
        <f>SUM(G5:G60)</f>
        <v>556163724</v>
      </c>
      <c r="H61" s="25">
        <f t="shared" si="1"/>
        <v>0.11321893605856759</v>
      </c>
      <c r="I61" s="26">
        <f>SUM(I5:I60)</f>
        <v>110414571</v>
      </c>
      <c r="J61" s="68">
        <f>SUM(J5:J60)</f>
        <v>5358034530</v>
      </c>
      <c r="K61" s="67">
        <f>SUM(K5:K60)</f>
        <v>286860172</v>
      </c>
      <c r="L61" s="24">
        <f>SUM(L5:L60)</f>
        <v>169668660</v>
      </c>
      <c r="M61" s="24">
        <f>SUM(M5:M60)</f>
        <v>-117191512</v>
      </c>
      <c r="N61" s="25">
        <f t="shared" si="3"/>
        <v>-0.40853183341185473</v>
      </c>
    </row>
    <row r="62" spans="1:14" ht="10.199999999999999" customHeight="1">
      <c r="E62" s="27"/>
      <c r="F62" s="27"/>
      <c r="G62" s="28"/>
      <c r="H62" s="27"/>
      <c r="I62" s="27"/>
      <c r="K62" s="27"/>
      <c r="L62" s="27"/>
      <c r="M62" s="28"/>
      <c r="N62" s="27"/>
    </row>
    <row r="63" spans="1:14" ht="13.2" customHeight="1">
      <c r="G63" s="27"/>
      <c r="M63" s="27"/>
    </row>
    <row r="64" spans="1:14" ht="13.2" customHeight="1">
      <c r="F64" s="29"/>
      <c r="L64" s="29"/>
    </row>
    <row r="65" spans="6:12">
      <c r="F65" s="29"/>
      <c r="I65" s="96"/>
      <c r="L65" s="29"/>
    </row>
  </sheetData>
  <mergeCells count="6">
    <mergeCell ref="B1:J1"/>
    <mergeCell ref="B2:J2"/>
    <mergeCell ref="B3:J3"/>
    <mergeCell ref="K1:N1"/>
    <mergeCell ref="K2:N2"/>
    <mergeCell ref="K3:N3"/>
  </mergeCells>
  <printOptions horizontalCentered="1"/>
  <pageMargins left="0.4" right="0.4" top="0.4" bottom="0.4" header="0.25" footer="0.25"/>
  <pageSetup scale="89" orientation="portrait" r:id="rId1"/>
  <headerFooter alignWithMargins="0">
    <oddFooter>&amp;C&amp;"Calibri Light,Regular"&amp;K01+034Page &amp;P of &amp;N</oddFooter>
  </headerFooter>
  <ignoredErrors>
    <ignoredError sqref="H6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62"/>
  <sheetViews>
    <sheetView zoomScaleNormal="100" workbookViewId="0"/>
  </sheetViews>
  <sheetFormatPr defaultColWidth="9.109375" defaultRowHeight="15.6"/>
  <cols>
    <col min="1" max="1" width="5" style="111" bestFit="1" customWidth="1"/>
    <col min="2" max="2" width="16.5546875" style="112" bestFit="1" customWidth="1"/>
    <col min="3" max="16" width="16.5546875" style="112" customWidth="1"/>
    <col min="17" max="19" width="14.44140625" style="112" bestFit="1" customWidth="1"/>
    <col min="20" max="20" width="13.88671875" style="112" bestFit="1" customWidth="1"/>
    <col min="21" max="22" width="14.44140625" style="112" bestFit="1" customWidth="1"/>
    <col min="23" max="24" width="16.5546875" style="112" customWidth="1"/>
    <col min="25" max="29" width="8.6640625" style="114" customWidth="1"/>
    <col min="30" max="16384" width="9.109375" style="112"/>
  </cols>
  <sheetData>
    <row r="1" spans="1:29" ht="29.7" customHeight="1">
      <c r="A1" s="66"/>
      <c r="B1" s="95" t="s">
        <v>84</v>
      </c>
      <c r="C1" s="95"/>
      <c r="D1" s="95"/>
      <c r="E1" s="95"/>
      <c r="F1" s="95"/>
      <c r="G1" s="95"/>
      <c r="H1" s="95"/>
      <c r="I1" s="95"/>
      <c r="J1" s="95"/>
      <c r="K1" s="95"/>
      <c r="L1" s="95"/>
      <c r="M1" s="95"/>
      <c r="N1" s="95"/>
      <c r="O1" s="95"/>
      <c r="P1" s="95"/>
      <c r="Q1" s="95"/>
      <c r="R1" s="95"/>
      <c r="S1" s="95"/>
      <c r="T1" s="95"/>
      <c r="U1" s="95"/>
      <c r="V1" s="95"/>
      <c r="W1" s="95"/>
      <c r="X1" s="105"/>
      <c r="Y1" s="112"/>
      <c r="Z1" s="112"/>
      <c r="AA1" s="112"/>
      <c r="AB1" s="112"/>
      <c r="AC1" s="112"/>
    </row>
    <row r="2" spans="1:29" ht="13.8">
      <c r="A2" s="69"/>
      <c r="B2" s="101"/>
      <c r="C2" s="101"/>
      <c r="D2" s="101"/>
      <c r="E2" s="101"/>
      <c r="F2" s="101"/>
      <c r="G2" s="101"/>
      <c r="H2" s="101"/>
      <c r="I2" s="101"/>
      <c r="J2" s="101"/>
      <c r="K2" s="101"/>
      <c r="L2" s="101"/>
      <c r="M2" s="101"/>
      <c r="N2" s="101"/>
      <c r="O2" s="101"/>
      <c r="P2" s="101"/>
      <c r="Q2" s="101"/>
      <c r="R2" s="101"/>
      <c r="S2" s="101"/>
      <c r="T2" s="101"/>
      <c r="U2" s="101"/>
      <c r="V2" s="101"/>
      <c r="W2" s="101"/>
      <c r="X2" s="106"/>
    </row>
    <row r="3" spans="1:29" s="116" customFormat="1" ht="14.4">
      <c r="A3" s="93" t="s">
        <v>0</v>
      </c>
      <c r="B3" s="2" t="s">
        <v>1</v>
      </c>
      <c r="C3" s="1" t="s">
        <v>104</v>
      </c>
      <c r="D3" s="1" t="s">
        <v>94</v>
      </c>
      <c r="E3" s="1" t="s">
        <v>93</v>
      </c>
      <c r="F3" s="1" t="s">
        <v>79</v>
      </c>
      <c r="G3" s="1" t="s">
        <v>78</v>
      </c>
      <c r="H3" s="1" t="s">
        <v>77</v>
      </c>
      <c r="I3" s="1" t="s">
        <v>76</v>
      </c>
      <c r="J3" s="1" t="s">
        <v>75</v>
      </c>
      <c r="K3" s="1" t="s">
        <v>74</v>
      </c>
      <c r="L3" s="1" t="s">
        <v>73</v>
      </c>
      <c r="M3" s="1" t="s">
        <v>72</v>
      </c>
      <c r="N3" s="1" t="s">
        <v>71</v>
      </c>
      <c r="O3" s="1" t="s">
        <v>70</v>
      </c>
      <c r="P3" s="1" t="s">
        <v>69</v>
      </c>
      <c r="Q3" s="1" t="s">
        <v>67</v>
      </c>
      <c r="R3" s="1" t="s">
        <v>66</v>
      </c>
      <c r="S3" s="1" t="s">
        <v>65</v>
      </c>
      <c r="T3" s="1" t="s">
        <v>64</v>
      </c>
      <c r="U3" s="1" t="s">
        <v>63</v>
      </c>
      <c r="V3" s="1" t="s">
        <v>62</v>
      </c>
      <c r="W3" s="1" t="s">
        <v>61</v>
      </c>
      <c r="X3" s="1" t="s">
        <v>60</v>
      </c>
    </row>
    <row r="4" spans="1:29" s="118" customFormat="1" ht="14.4">
      <c r="A4" s="93">
        <v>18</v>
      </c>
      <c r="B4" s="30" t="s">
        <v>2</v>
      </c>
      <c r="C4" s="6">
        <v>31262153</v>
      </c>
      <c r="D4" s="6">
        <v>36585134</v>
      </c>
      <c r="E4" s="6">
        <v>35223694</v>
      </c>
      <c r="F4" s="6">
        <v>26140222</v>
      </c>
      <c r="G4" s="6">
        <v>26063171</v>
      </c>
      <c r="H4" s="31">
        <v>24228288</v>
      </c>
      <c r="I4" s="6">
        <v>24049312</v>
      </c>
      <c r="J4" s="6">
        <v>21664131</v>
      </c>
      <c r="K4" s="6">
        <v>21694286</v>
      </c>
      <c r="L4" s="6">
        <v>21061899</v>
      </c>
      <c r="M4" s="31">
        <v>20211609</v>
      </c>
      <c r="N4" s="6">
        <v>18485323</v>
      </c>
      <c r="O4" s="31">
        <v>18591806</v>
      </c>
      <c r="P4" s="6">
        <v>18199641</v>
      </c>
      <c r="Q4" s="6">
        <v>18313271</v>
      </c>
      <c r="R4" s="6">
        <v>18230901</v>
      </c>
      <c r="S4" s="32">
        <v>17247089</v>
      </c>
      <c r="T4" s="33">
        <v>17583284</v>
      </c>
      <c r="U4" s="34">
        <v>16931314</v>
      </c>
      <c r="V4" s="35">
        <v>16315301</v>
      </c>
      <c r="W4" s="35">
        <v>16192137</v>
      </c>
      <c r="X4" s="107">
        <v>15669142</v>
      </c>
      <c r="Y4" s="117"/>
      <c r="Z4" s="117"/>
      <c r="AA4" s="117"/>
      <c r="AB4" s="117"/>
      <c r="AC4" s="117"/>
    </row>
    <row r="5" spans="1:29" s="118" customFormat="1" ht="14.4">
      <c r="A5" s="93">
        <v>22</v>
      </c>
      <c r="B5" s="36" t="s">
        <v>3</v>
      </c>
      <c r="C5" s="11">
        <v>22993726</v>
      </c>
      <c r="D5" s="11">
        <v>23425995</v>
      </c>
      <c r="E5" s="11">
        <v>23707343</v>
      </c>
      <c r="F5" s="11">
        <v>21791789</v>
      </c>
      <c r="G5" s="11">
        <v>22790747</v>
      </c>
      <c r="H5" s="37">
        <v>23049280</v>
      </c>
      <c r="I5" s="11">
        <v>23587752</v>
      </c>
      <c r="J5" s="11">
        <v>23726415</v>
      </c>
      <c r="K5" s="11">
        <v>24183832</v>
      </c>
      <c r="L5" s="11">
        <v>23775953</v>
      </c>
      <c r="M5" s="37">
        <v>23889612</v>
      </c>
      <c r="N5" s="11">
        <v>23834246</v>
      </c>
      <c r="O5" s="37">
        <v>25023704</v>
      </c>
      <c r="P5" s="11">
        <v>24139669</v>
      </c>
      <c r="Q5" s="11">
        <v>24639269</v>
      </c>
      <c r="R5" s="11">
        <v>24577068</v>
      </c>
      <c r="S5" s="38">
        <v>26790945</v>
      </c>
      <c r="T5" s="39">
        <v>24485631</v>
      </c>
      <c r="U5" s="40">
        <v>22905173</v>
      </c>
      <c r="V5" s="41">
        <v>20284043</v>
      </c>
      <c r="W5" s="41">
        <v>19266174</v>
      </c>
      <c r="X5" s="108">
        <v>19063183</v>
      </c>
      <c r="Y5" s="117"/>
      <c r="Z5" s="117"/>
      <c r="AA5" s="117"/>
      <c r="AB5" s="117"/>
      <c r="AC5" s="117"/>
    </row>
    <row r="6" spans="1:29" s="118" customFormat="1" ht="14.4">
      <c r="A6" s="93">
        <v>24</v>
      </c>
      <c r="B6" s="30" t="s">
        <v>4</v>
      </c>
      <c r="C6" s="6">
        <v>14378270</v>
      </c>
      <c r="D6" s="6">
        <v>15721870</v>
      </c>
      <c r="E6" s="6">
        <v>16172358</v>
      </c>
      <c r="F6" s="6">
        <v>14933147</v>
      </c>
      <c r="G6" s="6">
        <v>15174393</v>
      </c>
      <c r="H6" s="31">
        <v>15477157</v>
      </c>
      <c r="I6" s="6">
        <v>15026273</v>
      </c>
      <c r="J6" s="6">
        <v>14581616</v>
      </c>
      <c r="K6" s="6">
        <v>14539735</v>
      </c>
      <c r="L6" s="6">
        <v>13940526</v>
      </c>
      <c r="M6" s="31">
        <v>13439775</v>
      </c>
      <c r="N6" s="6">
        <v>12639400</v>
      </c>
      <c r="O6" s="31">
        <v>13809601</v>
      </c>
      <c r="P6" s="6">
        <v>13949025</v>
      </c>
      <c r="Q6" s="6">
        <v>14541168</v>
      </c>
      <c r="R6" s="6">
        <v>13737148</v>
      </c>
      <c r="S6" s="32">
        <v>12452214</v>
      </c>
      <c r="T6" s="33">
        <v>12571863</v>
      </c>
      <c r="U6" s="34">
        <v>12424609</v>
      </c>
      <c r="V6" s="35">
        <v>12145187</v>
      </c>
      <c r="W6" s="35">
        <v>11889552</v>
      </c>
      <c r="X6" s="107">
        <v>11440830</v>
      </c>
      <c r="Y6" s="117"/>
      <c r="Z6" s="117"/>
      <c r="AA6" s="117"/>
      <c r="AB6" s="117"/>
      <c r="AC6" s="117"/>
    </row>
    <row r="7" spans="1:29" s="118" customFormat="1" ht="14.4">
      <c r="A7" s="93">
        <v>43</v>
      </c>
      <c r="B7" s="36" t="s">
        <v>5</v>
      </c>
      <c r="C7" s="11">
        <v>23855061</v>
      </c>
      <c r="D7" s="11">
        <v>27495122</v>
      </c>
      <c r="E7" s="11">
        <v>27093409</v>
      </c>
      <c r="F7" s="11">
        <v>20125863</v>
      </c>
      <c r="G7" s="11">
        <v>19557330</v>
      </c>
      <c r="H7" s="37">
        <v>18575728</v>
      </c>
      <c r="I7" s="11">
        <v>17629298</v>
      </c>
      <c r="J7" s="11">
        <v>16047130</v>
      </c>
      <c r="K7" s="11">
        <v>15946144</v>
      </c>
      <c r="L7" s="11">
        <v>14619082</v>
      </c>
      <c r="M7" s="37">
        <v>13397708</v>
      </c>
      <c r="N7" s="11">
        <v>13158561</v>
      </c>
      <c r="O7" s="37">
        <v>13540012</v>
      </c>
      <c r="P7" s="11">
        <v>12954421</v>
      </c>
      <c r="Q7" s="11">
        <v>12420144</v>
      </c>
      <c r="R7" s="11">
        <v>12597950</v>
      </c>
      <c r="S7" s="38">
        <v>12063652</v>
      </c>
      <c r="T7" s="39">
        <v>11459722</v>
      </c>
      <c r="U7" s="40">
        <v>11062900</v>
      </c>
      <c r="V7" s="41">
        <v>10246303</v>
      </c>
      <c r="W7" s="41">
        <v>9865069</v>
      </c>
      <c r="X7" s="108">
        <v>9484113</v>
      </c>
      <c r="Y7" s="117"/>
      <c r="Z7" s="117"/>
      <c r="AA7" s="117"/>
      <c r="AB7" s="117"/>
      <c r="AC7" s="117"/>
    </row>
    <row r="8" spans="1:29" s="118" customFormat="1" ht="14.4">
      <c r="A8" s="93">
        <v>10</v>
      </c>
      <c r="B8" s="30" t="s">
        <v>6</v>
      </c>
      <c r="C8" s="6">
        <v>67965821</v>
      </c>
      <c r="D8" s="6">
        <v>66986534</v>
      </c>
      <c r="E8" s="6">
        <v>66114934</v>
      </c>
      <c r="F8" s="6">
        <v>54889602</v>
      </c>
      <c r="G8" s="6">
        <v>49928566</v>
      </c>
      <c r="H8" s="31">
        <v>47561875</v>
      </c>
      <c r="I8" s="6">
        <v>44145791</v>
      </c>
      <c r="J8" s="6">
        <v>41598246</v>
      </c>
      <c r="K8" s="6">
        <v>40353776</v>
      </c>
      <c r="L8" s="6">
        <v>37709487</v>
      </c>
      <c r="M8" s="31">
        <v>36261311</v>
      </c>
      <c r="N8" s="6">
        <v>36841773</v>
      </c>
      <c r="O8" s="31">
        <v>36616120</v>
      </c>
      <c r="P8" s="6">
        <v>35812111</v>
      </c>
      <c r="Q8" s="6">
        <v>34389949</v>
      </c>
      <c r="R8" s="6">
        <v>33908083</v>
      </c>
      <c r="S8" s="32">
        <v>31739944</v>
      </c>
      <c r="T8" s="33">
        <v>30273639</v>
      </c>
      <c r="U8" s="34">
        <v>29397695</v>
      </c>
      <c r="V8" s="35">
        <v>28709760</v>
      </c>
      <c r="W8" s="35">
        <v>25786269</v>
      </c>
      <c r="X8" s="107">
        <v>24551914</v>
      </c>
      <c r="Y8" s="117"/>
      <c r="Z8" s="117"/>
      <c r="AA8" s="117"/>
      <c r="AB8" s="117"/>
      <c r="AC8" s="117"/>
    </row>
    <row r="9" spans="1:29" s="118" customFormat="1" ht="14.4">
      <c r="A9" s="93">
        <v>42</v>
      </c>
      <c r="B9" s="36" t="s">
        <v>7</v>
      </c>
      <c r="C9" s="11">
        <v>90459922</v>
      </c>
      <c r="D9" s="11">
        <v>74278220</v>
      </c>
      <c r="E9" s="11">
        <v>73496446</v>
      </c>
      <c r="F9" s="11">
        <v>76415876</v>
      </c>
      <c r="G9" s="11">
        <v>67900123</v>
      </c>
      <c r="H9" s="37">
        <v>52709042</v>
      </c>
      <c r="I9" s="11">
        <v>43741120</v>
      </c>
      <c r="J9" s="11">
        <v>52327446</v>
      </c>
      <c r="K9" s="11">
        <v>52324746</v>
      </c>
      <c r="L9" s="11">
        <v>49876627</v>
      </c>
      <c r="M9" s="37">
        <v>47828109</v>
      </c>
      <c r="N9" s="11">
        <v>37664795</v>
      </c>
      <c r="O9" s="37">
        <v>33591023</v>
      </c>
      <c r="P9" s="11">
        <v>28426939</v>
      </c>
      <c r="Q9" s="11">
        <v>27393320</v>
      </c>
      <c r="R9" s="11">
        <v>8560070</v>
      </c>
      <c r="S9" s="38">
        <v>6749491</v>
      </c>
      <c r="T9" s="39">
        <v>6296118</v>
      </c>
      <c r="U9" s="40">
        <v>6017385</v>
      </c>
      <c r="V9" s="41">
        <v>5869968</v>
      </c>
      <c r="W9" s="41">
        <v>5455681</v>
      </c>
      <c r="X9" s="108">
        <v>10269965</v>
      </c>
      <c r="Y9" s="117"/>
      <c r="Z9" s="117"/>
      <c r="AA9" s="117"/>
      <c r="AB9" s="117"/>
      <c r="AC9" s="117"/>
    </row>
    <row r="10" spans="1:29" s="118" customFormat="1" ht="14.4">
      <c r="A10" s="93">
        <v>2</v>
      </c>
      <c r="B10" s="30" t="s">
        <v>8</v>
      </c>
      <c r="C10" s="6">
        <v>191756855</v>
      </c>
      <c r="D10" s="6">
        <v>218352845</v>
      </c>
      <c r="E10" s="6">
        <v>217470741</v>
      </c>
      <c r="F10" s="6">
        <v>179579586</v>
      </c>
      <c r="G10" s="6">
        <v>176177284</v>
      </c>
      <c r="H10" s="31">
        <v>169077202</v>
      </c>
      <c r="I10" s="6">
        <v>172320341</v>
      </c>
      <c r="J10" s="6">
        <v>164899912</v>
      </c>
      <c r="K10" s="6">
        <v>161931845</v>
      </c>
      <c r="L10" s="6">
        <v>154496954</v>
      </c>
      <c r="M10" s="31">
        <v>149054129</v>
      </c>
      <c r="N10" s="6">
        <v>132316757</v>
      </c>
      <c r="O10" s="31">
        <v>135519231</v>
      </c>
      <c r="P10" s="6">
        <v>137153002</v>
      </c>
      <c r="Q10" s="6">
        <v>133438028</v>
      </c>
      <c r="R10" s="6">
        <v>129048622</v>
      </c>
      <c r="S10" s="32">
        <v>125375377</v>
      </c>
      <c r="T10" s="33">
        <v>119129289</v>
      </c>
      <c r="U10" s="34">
        <v>116864998</v>
      </c>
      <c r="V10" s="35">
        <v>112851609</v>
      </c>
      <c r="W10" s="35">
        <v>112985582</v>
      </c>
      <c r="X10" s="107">
        <v>109299952</v>
      </c>
      <c r="Y10" s="117"/>
      <c r="Z10" s="117"/>
      <c r="AA10" s="117"/>
      <c r="AB10" s="117"/>
      <c r="AC10" s="117"/>
    </row>
    <row r="11" spans="1:29" s="118" customFormat="1" ht="14.4">
      <c r="A11" s="93">
        <v>19</v>
      </c>
      <c r="B11" s="36" t="s">
        <v>9</v>
      </c>
      <c r="C11" s="11">
        <v>30958125</v>
      </c>
      <c r="D11" s="11">
        <v>31574782</v>
      </c>
      <c r="E11" s="11">
        <v>31891707</v>
      </c>
      <c r="F11" s="11">
        <v>29755078</v>
      </c>
      <c r="G11" s="11">
        <v>27377320</v>
      </c>
      <c r="H11" s="37">
        <v>28314664</v>
      </c>
      <c r="I11" s="11">
        <v>27578976</v>
      </c>
      <c r="J11" s="11">
        <v>26312774</v>
      </c>
      <c r="K11" s="11">
        <v>25352564</v>
      </c>
      <c r="L11" s="11">
        <v>23747500</v>
      </c>
      <c r="M11" s="37">
        <v>23197912</v>
      </c>
      <c r="N11" s="11">
        <v>19993086</v>
      </c>
      <c r="O11" s="37">
        <v>21077490</v>
      </c>
      <c r="P11" s="11">
        <v>20724122</v>
      </c>
      <c r="Q11" s="11">
        <v>21310428</v>
      </c>
      <c r="R11" s="11">
        <v>19554322</v>
      </c>
      <c r="S11" s="38">
        <v>20534478</v>
      </c>
      <c r="T11" s="39">
        <v>20498506</v>
      </c>
      <c r="U11" s="40">
        <v>19919281</v>
      </c>
      <c r="V11" s="41">
        <v>19967109</v>
      </c>
      <c r="W11" s="41">
        <v>19737747</v>
      </c>
      <c r="X11" s="108">
        <v>19830159</v>
      </c>
      <c r="Y11" s="117"/>
      <c r="Z11" s="117"/>
      <c r="AA11" s="117"/>
      <c r="AB11" s="117"/>
      <c r="AC11" s="117"/>
    </row>
    <row r="12" spans="1:29" s="118" customFormat="1" ht="14.4">
      <c r="A12" s="93">
        <v>14</v>
      </c>
      <c r="B12" s="30" t="s">
        <v>10</v>
      </c>
      <c r="C12" s="6">
        <v>24318309</v>
      </c>
      <c r="D12" s="6">
        <v>26136625</v>
      </c>
      <c r="E12" s="6">
        <v>25269277</v>
      </c>
      <c r="F12" s="6">
        <v>23535543</v>
      </c>
      <c r="G12" s="6">
        <v>23540760</v>
      </c>
      <c r="H12" s="31">
        <v>23066413</v>
      </c>
      <c r="I12" s="6">
        <v>22291670</v>
      </c>
      <c r="J12" s="6">
        <v>22030886</v>
      </c>
      <c r="K12" s="6">
        <v>22344210</v>
      </c>
      <c r="L12" s="6">
        <v>20535284</v>
      </c>
      <c r="M12" s="31">
        <v>20281755</v>
      </c>
      <c r="N12" s="6">
        <v>16567540</v>
      </c>
      <c r="O12" s="31">
        <v>16920032</v>
      </c>
      <c r="P12" s="6">
        <v>16314048</v>
      </c>
      <c r="Q12" s="6">
        <v>16018608</v>
      </c>
      <c r="R12" s="6">
        <v>15374283</v>
      </c>
      <c r="S12" s="32">
        <v>15494037</v>
      </c>
      <c r="T12" s="33">
        <v>14870935</v>
      </c>
      <c r="U12" s="34">
        <v>14614529</v>
      </c>
      <c r="V12" s="35">
        <v>14287435</v>
      </c>
      <c r="W12" s="35">
        <v>14078014</v>
      </c>
      <c r="X12" s="107">
        <v>14166777</v>
      </c>
      <c r="Y12" s="117"/>
      <c r="Z12" s="117"/>
      <c r="AA12" s="117"/>
      <c r="AB12" s="117"/>
      <c r="AC12" s="117"/>
    </row>
    <row r="13" spans="1:29" s="118" customFormat="1" ht="14.4">
      <c r="A13" s="93">
        <v>37</v>
      </c>
      <c r="B13" s="36" t="s">
        <v>11</v>
      </c>
      <c r="C13" s="11">
        <v>6015846</v>
      </c>
      <c r="D13" s="11">
        <v>6572614</v>
      </c>
      <c r="E13" s="11">
        <v>6905051</v>
      </c>
      <c r="F13" s="11">
        <v>6787318</v>
      </c>
      <c r="G13" s="11">
        <v>7242312</v>
      </c>
      <c r="H13" s="37">
        <v>7561179</v>
      </c>
      <c r="I13" s="11">
        <v>7386175</v>
      </c>
      <c r="J13" s="11">
        <v>7629092</v>
      </c>
      <c r="K13" s="11">
        <v>7705351</v>
      </c>
      <c r="L13" s="11">
        <v>7257064</v>
      </c>
      <c r="M13" s="37">
        <v>7196910</v>
      </c>
      <c r="N13" s="11">
        <v>5497646</v>
      </c>
      <c r="O13" s="37">
        <v>5549449</v>
      </c>
      <c r="P13" s="11">
        <v>5445536</v>
      </c>
      <c r="Q13" s="11">
        <v>5788167</v>
      </c>
      <c r="R13" s="11">
        <v>5625018</v>
      </c>
      <c r="S13" s="38">
        <v>5669467</v>
      </c>
      <c r="T13" s="39">
        <v>5064175</v>
      </c>
      <c r="U13" s="40">
        <v>4972286</v>
      </c>
      <c r="V13" s="41">
        <v>4691111</v>
      </c>
      <c r="W13" s="41">
        <v>4754453</v>
      </c>
      <c r="X13" s="108">
        <v>4695976</v>
      </c>
      <c r="Y13" s="117"/>
      <c r="Z13" s="117"/>
      <c r="AA13" s="117"/>
      <c r="AB13" s="117"/>
      <c r="AC13" s="117"/>
    </row>
    <row r="14" spans="1:29" s="118" customFormat="1" ht="14.4">
      <c r="A14" s="93">
        <v>16</v>
      </c>
      <c r="B14" s="30" t="s">
        <v>12</v>
      </c>
      <c r="C14" s="6">
        <v>23276487</v>
      </c>
      <c r="D14" s="6">
        <v>25042611</v>
      </c>
      <c r="E14" s="6">
        <v>26133202</v>
      </c>
      <c r="F14" s="6">
        <v>25413602</v>
      </c>
      <c r="G14" s="6">
        <v>25797486</v>
      </c>
      <c r="H14" s="31">
        <v>27085777</v>
      </c>
      <c r="I14" s="6">
        <v>26141698</v>
      </c>
      <c r="J14" s="6">
        <v>26311710</v>
      </c>
      <c r="K14" s="6">
        <v>25885782</v>
      </c>
      <c r="L14" s="6">
        <v>24556826</v>
      </c>
      <c r="M14" s="31">
        <v>23637642</v>
      </c>
      <c r="N14" s="6">
        <v>20228438</v>
      </c>
      <c r="O14" s="31">
        <v>20691251</v>
      </c>
      <c r="P14" s="6">
        <v>19881133</v>
      </c>
      <c r="Q14" s="6">
        <v>19006072</v>
      </c>
      <c r="R14" s="6">
        <v>17349578</v>
      </c>
      <c r="S14" s="32">
        <v>16539073</v>
      </c>
      <c r="T14" s="33">
        <v>15142866</v>
      </c>
      <c r="U14" s="34">
        <v>14709441</v>
      </c>
      <c r="V14" s="35">
        <v>14841406</v>
      </c>
      <c r="W14" s="35">
        <v>14645543</v>
      </c>
      <c r="X14" s="107">
        <v>14915541</v>
      </c>
      <c r="Y14" s="117"/>
      <c r="Z14" s="117"/>
      <c r="AA14" s="117"/>
      <c r="AB14" s="117"/>
      <c r="AC14" s="117"/>
    </row>
    <row r="15" spans="1:29" s="118" customFormat="1" ht="14.4">
      <c r="A15" s="93">
        <v>30</v>
      </c>
      <c r="B15" s="36" t="s">
        <v>13</v>
      </c>
      <c r="C15" s="11">
        <v>26557436</v>
      </c>
      <c r="D15" s="11">
        <v>28181552</v>
      </c>
      <c r="E15" s="11">
        <v>28322284</v>
      </c>
      <c r="F15" s="11">
        <v>15891281</v>
      </c>
      <c r="G15" s="11">
        <v>15115827</v>
      </c>
      <c r="H15" s="37">
        <v>14257290</v>
      </c>
      <c r="I15" s="11">
        <v>14412823</v>
      </c>
      <c r="J15" s="11">
        <v>13224511</v>
      </c>
      <c r="K15" s="11">
        <v>13306178</v>
      </c>
      <c r="L15" s="11">
        <v>12691862</v>
      </c>
      <c r="M15" s="37">
        <v>12504726</v>
      </c>
      <c r="N15" s="11">
        <v>18271424</v>
      </c>
      <c r="O15" s="37">
        <v>18445472</v>
      </c>
      <c r="P15" s="11">
        <v>18013208</v>
      </c>
      <c r="Q15" s="11">
        <v>17796596</v>
      </c>
      <c r="R15" s="11">
        <v>14693870</v>
      </c>
      <c r="S15" s="38">
        <v>11568527</v>
      </c>
      <c r="T15" s="39">
        <v>11345944</v>
      </c>
      <c r="U15" s="40">
        <v>10942944</v>
      </c>
      <c r="V15" s="41">
        <v>10345020</v>
      </c>
      <c r="W15" s="41">
        <v>10012094</v>
      </c>
      <c r="X15" s="108">
        <v>9475555</v>
      </c>
      <c r="Y15" s="117"/>
      <c r="Z15" s="117"/>
      <c r="AA15" s="117"/>
      <c r="AB15" s="117"/>
      <c r="AC15" s="117"/>
    </row>
    <row r="16" spans="1:29" s="118" customFormat="1" ht="14.4">
      <c r="A16" s="93">
        <v>39</v>
      </c>
      <c r="B16" s="30" t="s">
        <v>14</v>
      </c>
      <c r="C16" s="6">
        <v>64968047</v>
      </c>
      <c r="D16" s="6">
        <v>59910701</v>
      </c>
      <c r="E16" s="6">
        <v>61842895</v>
      </c>
      <c r="F16" s="6">
        <v>64154682</v>
      </c>
      <c r="G16" s="6">
        <v>54339250</v>
      </c>
      <c r="H16" s="31">
        <v>49543820</v>
      </c>
      <c r="I16" s="6">
        <v>44950954</v>
      </c>
      <c r="J16" s="6">
        <v>43499370</v>
      </c>
      <c r="K16" s="6">
        <v>44037306</v>
      </c>
      <c r="L16" s="6">
        <v>42285838</v>
      </c>
      <c r="M16" s="31">
        <v>42453516</v>
      </c>
      <c r="N16" s="6">
        <v>34841670</v>
      </c>
      <c r="O16" s="31">
        <v>33252967</v>
      </c>
      <c r="P16" s="6">
        <v>28862051</v>
      </c>
      <c r="Q16" s="6">
        <v>27993727</v>
      </c>
      <c r="R16" s="6">
        <v>25658134</v>
      </c>
      <c r="S16" s="32">
        <v>22419617</v>
      </c>
      <c r="T16" s="33">
        <v>22369774</v>
      </c>
      <c r="U16" s="34">
        <v>20363042</v>
      </c>
      <c r="V16" s="35">
        <v>12997224</v>
      </c>
      <c r="W16" s="35">
        <v>12765853</v>
      </c>
      <c r="X16" s="107">
        <v>11775424</v>
      </c>
      <c r="Y16" s="117"/>
      <c r="Z16" s="117"/>
      <c r="AA16" s="117"/>
      <c r="AB16" s="117"/>
      <c r="AC16" s="117"/>
    </row>
    <row r="17" spans="1:29" s="118" customFormat="1" ht="14.4">
      <c r="A17" s="93">
        <v>8</v>
      </c>
      <c r="B17" s="36" t="s">
        <v>15</v>
      </c>
      <c r="C17" s="11">
        <v>65459187</v>
      </c>
      <c r="D17" s="11">
        <v>58353054</v>
      </c>
      <c r="E17" s="11">
        <v>56206530</v>
      </c>
      <c r="F17" s="11">
        <v>46912605</v>
      </c>
      <c r="G17" s="11">
        <v>40987594</v>
      </c>
      <c r="H17" s="37">
        <v>41245961</v>
      </c>
      <c r="I17" s="11">
        <v>39277085</v>
      </c>
      <c r="J17" s="11">
        <v>36277314</v>
      </c>
      <c r="K17" s="11">
        <v>34194798</v>
      </c>
      <c r="L17" s="11">
        <v>30343488</v>
      </c>
      <c r="M17" s="37">
        <v>27085379</v>
      </c>
      <c r="N17" s="11">
        <v>25766302</v>
      </c>
      <c r="O17" s="37">
        <v>25815749</v>
      </c>
      <c r="P17" s="11">
        <v>25651306</v>
      </c>
      <c r="Q17" s="11">
        <v>26039891</v>
      </c>
      <c r="R17" s="11">
        <v>25990047</v>
      </c>
      <c r="S17" s="38">
        <v>25244828</v>
      </c>
      <c r="T17" s="39">
        <v>24049462</v>
      </c>
      <c r="U17" s="40">
        <v>23371447</v>
      </c>
      <c r="V17" s="41">
        <v>22890088</v>
      </c>
      <c r="W17" s="41">
        <v>22022888</v>
      </c>
      <c r="X17" s="108">
        <v>21458532</v>
      </c>
      <c r="Y17" s="117"/>
      <c r="Z17" s="117"/>
      <c r="AA17" s="117"/>
      <c r="AB17" s="117"/>
      <c r="AC17" s="117"/>
    </row>
    <row r="18" spans="1:29" s="118" customFormat="1" ht="14.4">
      <c r="A18" s="93">
        <v>7</v>
      </c>
      <c r="B18" s="30" t="s">
        <v>16</v>
      </c>
      <c r="C18" s="6">
        <v>556813455</v>
      </c>
      <c r="D18" s="6">
        <v>504792512</v>
      </c>
      <c r="E18" s="6">
        <v>498268197</v>
      </c>
      <c r="F18" s="6">
        <v>337023564</v>
      </c>
      <c r="G18" s="6">
        <v>325886358</v>
      </c>
      <c r="H18" s="31">
        <v>285935014</v>
      </c>
      <c r="I18" s="6">
        <v>267502117</v>
      </c>
      <c r="J18" s="6">
        <v>245447611</v>
      </c>
      <c r="K18" s="6">
        <v>243169193</v>
      </c>
      <c r="L18" s="6">
        <v>224852327</v>
      </c>
      <c r="M18" s="31">
        <v>222339489</v>
      </c>
      <c r="N18" s="6">
        <v>257375870</v>
      </c>
      <c r="O18" s="31">
        <v>251296694</v>
      </c>
      <c r="P18" s="6">
        <v>244186018</v>
      </c>
      <c r="Q18" s="6">
        <v>238066584</v>
      </c>
      <c r="R18" s="6">
        <v>231388528</v>
      </c>
      <c r="S18" s="32">
        <v>215195457</v>
      </c>
      <c r="T18" s="33">
        <v>201407189</v>
      </c>
      <c r="U18" s="34">
        <v>193906136</v>
      </c>
      <c r="V18" s="35">
        <v>179564103</v>
      </c>
      <c r="W18" s="35">
        <v>171523347</v>
      </c>
      <c r="X18" s="107">
        <v>157165218</v>
      </c>
      <c r="Y18" s="117"/>
      <c r="Z18" s="117"/>
      <c r="AA18" s="117"/>
      <c r="AB18" s="117"/>
      <c r="AC18" s="117"/>
    </row>
    <row r="19" spans="1:29" s="118" customFormat="1" ht="14.4">
      <c r="A19" s="93">
        <v>6</v>
      </c>
      <c r="B19" s="36" t="s">
        <v>17</v>
      </c>
      <c r="C19" s="11">
        <v>713670901</v>
      </c>
      <c r="D19" s="11">
        <v>715828401</v>
      </c>
      <c r="E19" s="11">
        <v>720020998</v>
      </c>
      <c r="F19" s="11">
        <v>451904174</v>
      </c>
      <c r="G19" s="11">
        <v>437050671</v>
      </c>
      <c r="H19" s="37">
        <v>366377004</v>
      </c>
      <c r="I19" s="11">
        <v>352837267</v>
      </c>
      <c r="J19" s="11">
        <v>295245061</v>
      </c>
      <c r="K19" s="11">
        <v>286963165</v>
      </c>
      <c r="L19" s="11">
        <v>248041610</v>
      </c>
      <c r="M19" s="37">
        <v>237835957</v>
      </c>
      <c r="N19" s="11">
        <v>252812574</v>
      </c>
      <c r="O19" s="37">
        <v>250638024</v>
      </c>
      <c r="P19" s="11">
        <v>243192953</v>
      </c>
      <c r="Q19" s="11">
        <v>237908088</v>
      </c>
      <c r="R19" s="11">
        <v>233448099.61000001</v>
      </c>
      <c r="S19" s="38">
        <v>223243522.99000004</v>
      </c>
      <c r="T19" s="39">
        <v>209638913</v>
      </c>
      <c r="U19" s="40">
        <v>196935912</v>
      </c>
      <c r="V19" s="41">
        <v>181081364</v>
      </c>
      <c r="W19" s="41">
        <v>168323827</v>
      </c>
      <c r="X19" s="108">
        <v>154680038</v>
      </c>
      <c r="Y19" s="117"/>
      <c r="Z19" s="117"/>
      <c r="AA19" s="117"/>
      <c r="AB19" s="117"/>
      <c r="AC19" s="117"/>
    </row>
    <row r="20" spans="1:29" s="118" customFormat="1" ht="14.4">
      <c r="A20" s="93">
        <v>50</v>
      </c>
      <c r="B20" s="30" t="s">
        <v>18</v>
      </c>
      <c r="C20" s="6">
        <v>8015833</v>
      </c>
      <c r="D20" s="6">
        <v>8566037</v>
      </c>
      <c r="E20" s="6">
        <v>10183311</v>
      </c>
      <c r="F20" s="6">
        <v>7494105</v>
      </c>
      <c r="G20" s="6">
        <v>5827984</v>
      </c>
      <c r="H20" s="31">
        <v>5500018</v>
      </c>
      <c r="I20" s="6">
        <v>5544173</v>
      </c>
      <c r="J20" s="6">
        <v>5471893</v>
      </c>
      <c r="K20" s="6">
        <v>5400559</v>
      </c>
      <c r="L20" s="6">
        <v>4914938</v>
      </c>
      <c r="M20" s="31">
        <v>4860119</v>
      </c>
      <c r="N20" s="6">
        <v>4974090</v>
      </c>
      <c r="O20" s="31">
        <v>5273983</v>
      </c>
      <c r="P20" s="6">
        <v>5256949</v>
      </c>
      <c r="Q20" s="6">
        <v>5448278</v>
      </c>
      <c r="R20" s="6">
        <v>5367291</v>
      </c>
      <c r="S20" s="32">
        <v>5664271</v>
      </c>
      <c r="T20" s="33">
        <v>4874327</v>
      </c>
      <c r="U20" s="34">
        <v>4865430</v>
      </c>
      <c r="V20" s="35">
        <v>4738325</v>
      </c>
      <c r="W20" s="35">
        <v>4822802</v>
      </c>
      <c r="X20" s="107">
        <v>4644678</v>
      </c>
      <c r="Y20" s="117"/>
      <c r="Z20" s="117"/>
      <c r="AA20" s="117"/>
      <c r="AB20" s="117"/>
      <c r="AC20" s="117"/>
    </row>
    <row r="21" spans="1:29" s="118" customFormat="1" ht="14.4">
      <c r="A21" s="93">
        <v>38</v>
      </c>
      <c r="B21" s="36" t="s">
        <v>19</v>
      </c>
      <c r="C21" s="11">
        <v>36577412</v>
      </c>
      <c r="D21" s="11">
        <v>33174332</v>
      </c>
      <c r="E21" s="11">
        <v>32780560</v>
      </c>
      <c r="F21" s="11">
        <v>29251173</v>
      </c>
      <c r="G21" s="11">
        <v>28685002</v>
      </c>
      <c r="H21" s="37">
        <v>28381634</v>
      </c>
      <c r="I21" s="11">
        <v>27610250</v>
      </c>
      <c r="J21" s="11">
        <v>26291728</v>
      </c>
      <c r="K21" s="11">
        <v>26885376</v>
      </c>
      <c r="L21" s="11">
        <v>26740449</v>
      </c>
      <c r="M21" s="37">
        <v>26450773</v>
      </c>
      <c r="N21" s="11">
        <v>23568534</v>
      </c>
      <c r="O21" s="37">
        <v>23851377</v>
      </c>
      <c r="P21" s="11">
        <v>22602670</v>
      </c>
      <c r="Q21" s="11">
        <v>23342084</v>
      </c>
      <c r="R21" s="11">
        <v>22265100</v>
      </c>
      <c r="S21" s="38">
        <v>21022366</v>
      </c>
      <c r="T21" s="39">
        <v>20201058</v>
      </c>
      <c r="U21" s="40">
        <v>20664613</v>
      </c>
      <c r="V21" s="41">
        <v>19404333</v>
      </c>
      <c r="W21" s="41">
        <v>17823320</v>
      </c>
      <c r="X21" s="108">
        <v>16988842</v>
      </c>
      <c r="Y21" s="117"/>
      <c r="Z21" s="117"/>
      <c r="AA21" s="117"/>
      <c r="AB21" s="117"/>
      <c r="AC21" s="117"/>
    </row>
    <row r="22" spans="1:29" s="118" customFormat="1" ht="14.4">
      <c r="A22" s="93">
        <v>53</v>
      </c>
      <c r="B22" s="30" t="s">
        <v>20</v>
      </c>
      <c r="C22" s="6">
        <v>8898208</v>
      </c>
      <c r="D22" s="6">
        <v>7560105</v>
      </c>
      <c r="E22" s="6">
        <v>7615457</v>
      </c>
      <c r="F22" s="6">
        <v>7545198</v>
      </c>
      <c r="G22" s="6">
        <v>6929004</v>
      </c>
      <c r="H22" s="31">
        <v>7181811</v>
      </c>
      <c r="I22" s="6">
        <v>6768785</v>
      </c>
      <c r="J22" s="6">
        <v>6458624</v>
      </c>
      <c r="K22" s="6">
        <v>6122708</v>
      </c>
      <c r="L22" s="6">
        <v>5958969</v>
      </c>
      <c r="M22" s="31">
        <v>5754172</v>
      </c>
      <c r="N22" s="6">
        <v>5285505</v>
      </c>
      <c r="O22" s="31">
        <v>5410732</v>
      </c>
      <c r="P22" s="6">
        <v>5289138</v>
      </c>
      <c r="Q22" s="6">
        <v>5468962</v>
      </c>
      <c r="R22" s="6">
        <v>5319367</v>
      </c>
      <c r="S22" s="32">
        <v>5164997</v>
      </c>
      <c r="T22" s="33">
        <v>5036814</v>
      </c>
      <c r="U22" s="34">
        <v>4996049</v>
      </c>
      <c r="V22" s="35">
        <v>4840523</v>
      </c>
      <c r="W22" s="35">
        <v>5023328</v>
      </c>
      <c r="X22" s="107">
        <v>4919184</v>
      </c>
      <c r="Y22" s="117"/>
      <c r="Z22" s="117"/>
      <c r="AA22" s="117"/>
      <c r="AB22" s="117"/>
      <c r="AC22" s="117"/>
    </row>
    <row r="23" spans="1:29" s="118" customFormat="1" ht="14.4">
      <c r="A23" s="93">
        <v>46</v>
      </c>
      <c r="B23" s="36" t="s">
        <v>21</v>
      </c>
      <c r="C23" s="11">
        <v>21878843</v>
      </c>
      <c r="D23" s="11">
        <v>22371798</v>
      </c>
      <c r="E23" s="11">
        <v>21810734</v>
      </c>
      <c r="F23" s="11">
        <v>15524283</v>
      </c>
      <c r="G23" s="11">
        <v>15222094</v>
      </c>
      <c r="H23" s="37">
        <v>13993085</v>
      </c>
      <c r="I23" s="11">
        <v>14190037</v>
      </c>
      <c r="J23" s="11">
        <v>12969294</v>
      </c>
      <c r="K23" s="11">
        <v>12599509</v>
      </c>
      <c r="L23" s="11">
        <v>12439004</v>
      </c>
      <c r="M23" s="37">
        <v>11296384</v>
      </c>
      <c r="N23" s="11">
        <v>10750237</v>
      </c>
      <c r="O23" s="37">
        <v>10756597</v>
      </c>
      <c r="P23" s="11">
        <v>10700012</v>
      </c>
      <c r="Q23" s="11">
        <v>10157760</v>
      </c>
      <c r="R23" s="11">
        <v>10175617</v>
      </c>
      <c r="S23" s="38">
        <v>9678788</v>
      </c>
      <c r="T23" s="39">
        <v>9674551</v>
      </c>
      <c r="U23" s="40">
        <v>9608597</v>
      </c>
      <c r="V23" s="41">
        <v>9324913</v>
      </c>
      <c r="W23" s="41">
        <v>9084955</v>
      </c>
      <c r="X23" s="108">
        <v>8714484</v>
      </c>
      <c r="Y23" s="117"/>
      <c r="Z23" s="117"/>
      <c r="AA23" s="117"/>
      <c r="AB23" s="117"/>
      <c r="AC23" s="117"/>
    </row>
    <row r="24" spans="1:29" s="118" customFormat="1" ht="14.4">
      <c r="A24" s="93">
        <v>12</v>
      </c>
      <c r="B24" s="30" t="s">
        <v>22</v>
      </c>
      <c r="C24" s="6">
        <v>41721768</v>
      </c>
      <c r="D24" s="6">
        <v>44908812</v>
      </c>
      <c r="E24" s="6">
        <v>47004868</v>
      </c>
      <c r="F24" s="6">
        <v>43816579</v>
      </c>
      <c r="G24" s="6">
        <v>42454498</v>
      </c>
      <c r="H24" s="31">
        <v>42403413</v>
      </c>
      <c r="I24" s="6">
        <v>41340623</v>
      </c>
      <c r="J24" s="6">
        <v>40152087</v>
      </c>
      <c r="K24" s="6">
        <v>39308020</v>
      </c>
      <c r="L24" s="6">
        <v>36528665</v>
      </c>
      <c r="M24" s="31">
        <v>35439927</v>
      </c>
      <c r="N24" s="6">
        <v>31134238</v>
      </c>
      <c r="O24" s="31">
        <v>32641864</v>
      </c>
      <c r="P24" s="6">
        <v>32045416</v>
      </c>
      <c r="Q24" s="6">
        <v>32096435</v>
      </c>
      <c r="R24" s="6">
        <v>30190817</v>
      </c>
      <c r="S24" s="32">
        <v>30192921</v>
      </c>
      <c r="T24" s="33">
        <v>28467303</v>
      </c>
      <c r="U24" s="34">
        <v>28322537</v>
      </c>
      <c r="V24" s="35">
        <v>27988794</v>
      </c>
      <c r="W24" s="35">
        <v>27276189</v>
      </c>
      <c r="X24" s="107">
        <v>26716179</v>
      </c>
      <c r="Y24" s="117"/>
      <c r="Z24" s="117"/>
      <c r="AA24" s="117"/>
      <c r="AB24" s="117"/>
      <c r="AC24" s="117"/>
    </row>
    <row r="25" spans="1:29" s="118" customFormat="1" ht="14.4">
      <c r="A25" s="93">
        <v>51</v>
      </c>
      <c r="B25" s="36" t="s">
        <v>23</v>
      </c>
      <c r="C25" s="11">
        <v>38885958</v>
      </c>
      <c r="D25" s="11">
        <v>44191911</v>
      </c>
      <c r="E25" s="11">
        <v>43807960</v>
      </c>
      <c r="F25" s="11">
        <v>33203110</v>
      </c>
      <c r="G25" s="11">
        <v>32439200</v>
      </c>
      <c r="H25" s="37">
        <v>30712799</v>
      </c>
      <c r="I25" s="11">
        <v>31155279</v>
      </c>
      <c r="J25" s="11">
        <v>29841750</v>
      </c>
      <c r="K25" s="11">
        <v>29485920</v>
      </c>
      <c r="L25" s="11">
        <v>28860586</v>
      </c>
      <c r="M25" s="37">
        <v>26721038</v>
      </c>
      <c r="N25" s="11">
        <v>27264601</v>
      </c>
      <c r="O25" s="37">
        <v>29489470</v>
      </c>
      <c r="P25" s="11">
        <v>25870599</v>
      </c>
      <c r="Q25" s="11">
        <v>21790117</v>
      </c>
      <c r="R25" s="11">
        <v>22775860</v>
      </c>
      <c r="S25" s="38">
        <v>26746867</v>
      </c>
      <c r="T25" s="39">
        <v>26223141</v>
      </c>
      <c r="U25" s="40">
        <v>21712539</v>
      </c>
      <c r="V25" s="41">
        <v>20940973</v>
      </c>
      <c r="W25" s="41">
        <v>19135774</v>
      </c>
      <c r="X25" s="108">
        <v>21184807</v>
      </c>
      <c r="Y25" s="117"/>
      <c r="Z25" s="117"/>
      <c r="AA25" s="117"/>
      <c r="AB25" s="117"/>
      <c r="AC25" s="117"/>
    </row>
    <row r="26" spans="1:29" s="118" customFormat="1" ht="14.4">
      <c r="A26" s="93">
        <v>36</v>
      </c>
      <c r="B26" s="30" t="s">
        <v>24</v>
      </c>
      <c r="C26" s="6">
        <v>27393689</v>
      </c>
      <c r="D26" s="6">
        <v>24801652</v>
      </c>
      <c r="E26" s="6">
        <v>23973603</v>
      </c>
      <c r="F26" s="6">
        <v>22221726</v>
      </c>
      <c r="G26" s="6">
        <v>20610732</v>
      </c>
      <c r="H26" s="31">
        <v>20443875</v>
      </c>
      <c r="I26" s="6">
        <v>18681847</v>
      </c>
      <c r="J26" s="6">
        <v>17238987</v>
      </c>
      <c r="K26" s="6">
        <v>16041471</v>
      </c>
      <c r="L26" s="6">
        <v>15800206</v>
      </c>
      <c r="M26" s="31">
        <v>15494073</v>
      </c>
      <c r="N26" s="6">
        <v>13266028</v>
      </c>
      <c r="O26" s="31">
        <v>13757363</v>
      </c>
      <c r="P26" s="6">
        <v>13010038</v>
      </c>
      <c r="Q26" s="6">
        <v>12970503</v>
      </c>
      <c r="R26" s="6">
        <v>11206353</v>
      </c>
      <c r="S26" s="32">
        <v>10938317</v>
      </c>
      <c r="T26" s="33">
        <v>10434524</v>
      </c>
      <c r="U26" s="34">
        <v>10178439</v>
      </c>
      <c r="V26" s="35">
        <v>10015215</v>
      </c>
      <c r="W26" s="35">
        <v>10155867</v>
      </c>
      <c r="X26" s="107">
        <v>10173257</v>
      </c>
      <c r="Y26" s="117"/>
      <c r="Z26" s="117"/>
      <c r="AA26" s="117"/>
      <c r="AB26" s="117"/>
      <c r="AC26" s="117"/>
    </row>
    <row r="27" spans="1:29" s="118" customFormat="1" ht="14.4">
      <c r="A27" s="93">
        <v>15</v>
      </c>
      <c r="B27" s="36" t="s">
        <v>25</v>
      </c>
      <c r="C27" s="11">
        <v>120722587</v>
      </c>
      <c r="D27" s="11">
        <v>108650383</v>
      </c>
      <c r="E27" s="11">
        <v>109588052</v>
      </c>
      <c r="F27" s="11">
        <v>76995090</v>
      </c>
      <c r="G27" s="11">
        <v>75717398</v>
      </c>
      <c r="H27" s="37">
        <v>67490209</v>
      </c>
      <c r="I27" s="11">
        <v>66967770</v>
      </c>
      <c r="J27" s="11">
        <v>62999411</v>
      </c>
      <c r="K27" s="11">
        <v>63082577</v>
      </c>
      <c r="L27" s="11">
        <v>62387032</v>
      </c>
      <c r="M27" s="37">
        <v>64950828</v>
      </c>
      <c r="N27" s="11">
        <v>76209282</v>
      </c>
      <c r="O27" s="37">
        <v>74279956</v>
      </c>
      <c r="P27" s="11">
        <v>71642181</v>
      </c>
      <c r="Q27" s="11">
        <v>69150009</v>
      </c>
      <c r="R27" s="11">
        <v>68083323</v>
      </c>
      <c r="S27" s="38">
        <v>65241560</v>
      </c>
      <c r="T27" s="39">
        <v>58552126</v>
      </c>
      <c r="U27" s="40">
        <v>57545272</v>
      </c>
      <c r="V27" s="41">
        <v>53772968</v>
      </c>
      <c r="W27" s="41">
        <v>53950478</v>
      </c>
      <c r="X27" s="108">
        <v>52187272</v>
      </c>
      <c r="Y27" s="117"/>
      <c r="Z27" s="117"/>
      <c r="AA27" s="117"/>
      <c r="AB27" s="117"/>
      <c r="AC27" s="117"/>
    </row>
    <row r="28" spans="1:29" s="118" customFormat="1" ht="14.4">
      <c r="A28" s="93">
        <v>5</v>
      </c>
      <c r="B28" s="30" t="s">
        <v>26</v>
      </c>
      <c r="C28" s="6">
        <v>190187264</v>
      </c>
      <c r="D28" s="6">
        <v>214249168</v>
      </c>
      <c r="E28" s="6">
        <v>212680668</v>
      </c>
      <c r="F28" s="6">
        <v>165109520</v>
      </c>
      <c r="G28" s="6">
        <v>160724580</v>
      </c>
      <c r="H28" s="31">
        <v>148422660</v>
      </c>
      <c r="I28" s="6">
        <v>144950473</v>
      </c>
      <c r="J28" s="6">
        <v>135533265</v>
      </c>
      <c r="K28" s="6">
        <v>133444420</v>
      </c>
      <c r="L28" s="6">
        <v>125988737</v>
      </c>
      <c r="M28" s="31">
        <v>121275885</v>
      </c>
      <c r="N28" s="6">
        <v>117108102</v>
      </c>
      <c r="O28" s="31">
        <v>120346307</v>
      </c>
      <c r="P28" s="6">
        <v>116629147</v>
      </c>
      <c r="Q28" s="6">
        <v>115146263</v>
      </c>
      <c r="R28" s="6">
        <v>113195469</v>
      </c>
      <c r="S28" s="32">
        <v>109542475</v>
      </c>
      <c r="T28" s="33">
        <v>104921243</v>
      </c>
      <c r="U28" s="34">
        <v>101888410</v>
      </c>
      <c r="V28" s="35">
        <v>95718869</v>
      </c>
      <c r="W28" s="35">
        <v>92400307</v>
      </c>
      <c r="X28" s="107">
        <v>87919265</v>
      </c>
      <c r="Y28" s="117"/>
      <c r="Z28" s="117"/>
      <c r="AA28" s="117"/>
      <c r="AB28" s="117"/>
      <c r="AC28" s="117"/>
    </row>
    <row r="29" spans="1:29" s="118" customFormat="1" ht="14.4">
      <c r="A29" s="93">
        <v>48</v>
      </c>
      <c r="B29" s="36" t="s">
        <v>27</v>
      </c>
      <c r="C29" s="11">
        <v>8857624</v>
      </c>
      <c r="D29" s="11">
        <v>9918361</v>
      </c>
      <c r="E29" s="11">
        <v>10484920</v>
      </c>
      <c r="F29" s="11">
        <v>9363032</v>
      </c>
      <c r="G29" s="11">
        <v>9471523</v>
      </c>
      <c r="H29" s="37">
        <v>9657322</v>
      </c>
      <c r="I29" s="11">
        <v>9474199</v>
      </c>
      <c r="J29" s="11">
        <v>9573128</v>
      </c>
      <c r="K29" s="11">
        <v>9611360</v>
      </c>
      <c r="L29" s="11">
        <v>9151086</v>
      </c>
      <c r="M29" s="37">
        <v>8837830</v>
      </c>
      <c r="N29" s="11">
        <v>7228159</v>
      </c>
      <c r="O29" s="37">
        <v>7654959</v>
      </c>
      <c r="P29" s="11">
        <v>7583134</v>
      </c>
      <c r="Q29" s="11">
        <v>7350401</v>
      </c>
      <c r="R29" s="11">
        <v>7049080</v>
      </c>
      <c r="S29" s="38">
        <v>7199800</v>
      </c>
      <c r="T29" s="39">
        <v>7266472</v>
      </c>
      <c r="U29" s="40">
        <v>7329793</v>
      </c>
      <c r="V29" s="41">
        <v>7114566</v>
      </c>
      <c r="W29" s="41">
        <v>6853308</v>
      </c>
      <c r="X29" s="108">
        <v>6729284</v>
      </c>
      <c r="Y29" s="117"/>
      <c r="Z29" s="117"/>
      <c r="AA29" s="117"/>
      <c r="AB29" s="117"/>
      <c r="AC29" s="117"/>
    </row>
    <row r="30" spans="1:29" s="118" customFormat="1" ht="14.4">
      <c r="A30" s="93">
        <v>56</v>
      </c>
      <c r="B30" s="30" t="s">
        <v>28</v>
      </c>
      <c r="C30" s="6">
        <v>52621640</v>
      </c>
      <c r="D30" s="6">
        <v>58571001</v>
      </c>
      <c r="E30" s="6">
        <v>59695754</v>
      </c>
      <c r="F30" s="6">
        <v>42146711</v>
      </c>
      <c r="G30" s="6">
        <v>41350739</v>
      </c>
      <c r="H30" s="31">
        <v>37318552</v>
      </c>
      <c r="I30" s="6">
        <v>36460972</v>
      </c>
      <c r="J30" s="6">
        <v>34799927</v>
      </c>
      <c r="K30" s="6">
        <v>35203857</v>
      </c>
      <c r="L30" s="6">
        <v>32254721</v>
      </c>
      <c r="M30" s="31">
        <v>31601635</v>
      </c>
      <c r="N30" s="6">
        <v>35153212</v>
      </c>
      <c r="O30" s="31">
        <v>36747679</v>
      </c>
      <c r="P30" s="6">
        <v>36251712</v>
      </c>
      <c r="Q30" s="6">
        <v>33822740</v>
      </c>
      <c r="R30" s="6">
        <v>31371757</v>
      </c>
      <c r="S30" s="32">
        <v>29730768</v>
      </c>
      <c r="T30" s="33">
        <v>29195634</v>
      </c>
      <c r="U30" s="34">
        <v>27919292</v>
      </c>
      <c r="V30" s="35">
        <v>26988890</v>
      </c>
      <c r="W30" s="35">
        <v>25684840</v>
      </c>
      <c r="X30" s="107">
        <v>25384431</v>
      </c>
      <c r="Y30" s="117"/>
      <c r="Z30" s="117"/>
      <c r="AA30" s="117"/>
      <c r="AB30" s="117"/>
      <c r="AC30" s="117"/>
    </row>
    <row r="31" spans="1:29" s="118" customFormat="1" ht="14.4">
      <c r="A31" s="93">
        <v>25</v>
      </c>
      <c r="B31" s="36" t="s">
        <v>29</v>
      </c>
      <c r="C31" s="11">
        <v>640592237</v>
      </c>
      <c r="D31" s="11">
        <v>351226893</v>
      </c>
      <c r="E31" s="11">
        <v>341953378</v>
      </c>
      <c r="F31" s="11">
        <v>208443534</v>
      </c>
      <c r="G31" s="11">
        <v>194527295</v>
      </c>
      <c r="H31" s="37">
        <v>159699844</v>
      </c>
      <c r="I31" s="11">
        <v>146959835</v>
      </c>
      <c r="J31" s="11">
        <v>115841893</v>
      </c>
      <c r="K31" s="11">
        <v>111402885</v>
      </c>
      <c r="L31" s="11">
        <v>85960669</v>
      </c>
      <c r="M31" s="37">
        <v>82352068</v>
      </c>
      <c r="N31" s="11">
        <v>83592837</v>
      </c>
      <c r="O31" s="37">
        <v>79323077</v>
      </c>
      <c r="P31" s="11">
        <v>77355321</v>
      </c>
      <c r="Q31" s="11">
        <v>74090755</v>
      </c>
      <c r="R31" s="11">
        <v>71840698</v>
      </c>
      <c r="S31" s="38">
        <v>67855434</v>
      </c>
      <c r="T31" s="39">
        <v>60226348</v>
      </c>
      <c r="U31" s="40">
        <v>53060249</v>
      </c>
      <c r="V31" s="41">
        <v>44782040</v>
      </c>
      <c r="W31" s="41">
        <v>39221471</v>
      </c>
      <c r="X31" s="108">
        <v>34108836</v>
      </c>
      <c r="Y31" s="117"/>
      <c r="Z31" s="117"/>
      <c r="AA31" s="117"/>
      <c r="AB31" s="117"/>
      <c r="AC31" s="117"/>
    </row>
    <row r="32" spans="1:29" s="118" customFormat="1" ht="14.4">
      <c r="A32" s="93">
        <v>41</v>
      </c>
      <c r="B32" s="30" t="s">
        <v>30</v>
      </c>
      <c r="C32" s="6">
        <v>7696321</v>
      </c>
      <c r="D32" s="6">
        <v>8067609</v>
      </c>
      <c r="E32" s="6">
        <v>8425357</v>
      </c>
      <c r="F32" s="6">
        <v>8001150</v>
      </c>
      <c r="G32" s="6">
        <v>7307788</v>
      </c>
      <c r="H32" s="31">
        <v>7678501</v>
      </c>
      <c r="I32" s="6">
        <v>7731578</v>
      </c>
      <c r="J32" s="6">
        <v>7545370</v>
      </c>
      <c r="K32" s="6">
        <v>7597106</v>
      </c>
      <c r="L32" s="6">
        <v>7203437</v>
      </c>
      <c r="M32" s="31">
        <v>7167065</v>
      </c>
      <c r="N32" s="6">
        <v>6765558</v>
      </c>
      <c r="O32" s="31">
        <v>7123099</v>
      </c>
      <c r="P32" s="6">
        <v>7070308</v>
      </c>
      <c r="Q32" s="6">
        <v>7332432</v>
      </c>
      <c r="R32" s="6">
        <v>7288317</v>
      </c>
      <c r="S32" s="32">
        <v>7460615</v>
      </c>
      <c r="T32" s="33">
        <v>6264402</v>
      </c>
      <c r="U32" s="34">
        <v>6116829</v>
      </c>
      <c r="V32" s="35">
        <v>5906318</v>
      </c>
      <c r="W32" s="35">
        <v>5844927</v>
      </c>
      <c r="X32" s="107">
        <v>5819358</v>
      </c>
      <c r="Y32" s="117"/>
      <c r="Z32" s="117"/>
      <c r="AA32" s="117"/>
      <c r="AB32" s="117"/>
      <c r="AC32" s="117"/>
    </row>
    <row r="33" spans="1:29" s="118" customFormat="1" ht="14.4">
      <c r="A33" s="93">
        <v>47</v>
      </c>
      <c r="B33" s="36" t="s">
        <v>31</v>
      </c>
      <c r="C33" s="11">
        <v>9181921</v>
      </c>
      <c r="D33" s="11">
        <v>10992591</v>
      </c>
      <c r="E33" s="11">
        <v>11358870</v>
      </c>
      <c r="F33" s="11">
        <v>9905823</v>
      </c>
      <c r="G33" s="11">
        <v>11171278</v>
      </c>
      <c r="H33" s="37">
        <v>9243706</v>
      </c>
      <c r="I33" s="11">
        <v>9051194</v>
      </c>
      <c r="J33" s="11">
        <v>8442035</v>
      </c>
      <c r="K33" s="11">
        <v>8554467</v>
      </c>
      <c r="L33" s="11">
        <v>8211546</v>
      </c>
      <c r="M33" s="37">
        <v>8272920</v>
      </c>
      <c r="N33" s="11">
        <v>8117721</v>
      </c>
      <c r="O33" s="37">
        <v>8265305</v>
      </c>
      <c r="P33" s="11">
        <v>7688020</v>
      </c>
      <c r="Q33" s="11">
        <v>7584502</v>
      </c>
      <c r="R33" s="11">
        <v>7756837</v>
      </c>
      <c r="S33" s="38">
        <v>7962243</v>
      </c>
      <c r="T33" s="39">
        <v>7952572</v>
      </c>
      <c r="U33" s="40">
        <v>7855777</v>
      </c>
      <c r="V33" s="41">
        <v>7463065</v>
      </c>
      <c r="W33" s="41">
        <v>7831526</v>
      </c>
      <c r="X33" s="108">
        <v>7528174</v>
      </c>
      <c r="Y33" s="117"/>
      <c r="Z33" s="117"/>
      <c r="AA33" s="117"/>
      <c r="AB33" s="117"/>
      <c r="AC33" s="117"/>
    </row>
    <row r="34" spans="1:29" s="118" customFormat="1" ht="14.4">
      <c r="A34" s="93">
        <v>54</v>
      </c>
      <c r="B34" s="30" t="s">
        <v>32</v>
      </c>
      <c r="C34" s="6">
        <v>13955467</v>
      </c>
      <c r="D34" s="6">
        <v>15028163</v>
      </c>
      <c r="E34" s="6">
        <v>14019324</v>
      </c>
      <c r="F34" s="6">
        <v>12302166</v>
      </c>
      <c r="G34" s="6">
        <v>12658326</v>
      </c>
      <c r="H34" s="31">
        <v>11735348</v>
      </c>
      <c r="I34" s="6">
        <v>11300306</v>
      </c>
      <c r="J34" s="6">
        <v>10755547</v>
      </c>
      <c r="K34" s="6">
        <v>10992388</v>
      </c>
      <c r="L34" s="6">
        <v>11113920</v>
      </c>
      <c r="M34" s="31">
        <v>9569724</v>
      </c>
      <c r="N34" s="6">
        <v>10170098</v>
      </c>
      <c r="O34" s="31">
        <v>10360091</v>
      </c>
      <c r="P34" s="6">
        <v>10197395</v>
      </c>
      <c r="Q34" s="6">
        <v>9228180</v>
      </c>
      <c r="R34" s="6">
        <v>9054649</v>
      </c>
      <c r="S34" s="32">
        <v>8769979</v>
      </c>
      <c r="T34" s="33">
        <v>8565412</v>
      </c>
      <c r="U34" s="34">
        <v>8574833</v>
      </c>
      <c r="V34" s="35">
        <v>8324414</v>
      </c>
      <c r="W34" s="35">
        <v>8383248</v>
      </c>
      <c r="X34" s="107">
        <v>8058439</v>
      </c>
      <c r="Y34" s="117"/>
      <c r="Z34" s="117"/>
      <c r="AA34" s="117"/>
      <c r="AB34" s="117"/>
      <c r="AC34" s="117"/>
    </row>
    <row r="35" spans="1:29" s="118" customFormat="1" ht="14.4">
      <c r="A35" s="93">
        <v>4</v>
      </c>
      <c r="B35" s="36" t="s">
        <v>33</v>
      </c>
      <c r="C35" s="11">
        <v>334381732</v>
      </c>
      <c r="D35" s="11">
        <v>359216380</v>
      </c>
      <c r="E35" s="11">
        <v>357976489</v>
      </c>
      <c r="F35" s="11">
        <v>281424118</v>
      </c>
      <c r="G35" s="11">
        <v>276566127</v>
      </c>
      <c r="H35" s="37">
        <v>248309039</v>
      </c>
      <c r="I35" s="11">
        <v>245835816</v>
      </c>
      <c r="J35" s="11">
        <v>222589722</v>
      </c>
      <c r="K35" s="11">
        <v>219322653</v>
      </c>
      <c r="L35" s="11">
        <v>206447736</v>
      </c>
      <c r="M35" s="37">
        <v>201593949</v>
      </c>
      <c r="N35" s="11">
        <v>201576837</v>
      </c>
      <c r="O35" s="37">
        <v>205412181</v>
      </c>
      <c r="P35" s="11">
        <v>203566071</v>
      </c>
      <c r="Q35" s="11">
        <v>202073490</v>
      </c>
      <c r="R35" s="11">
        <v>200569163</v>
      </c>
      <c r="S35" s="38">
        <v>191316930</v>
      </c>
      <c r="T35" s="39">
        <v>189152539</v>
      </c>
      <c r="U35" s="40">
        <v>184460260</v>
      </c>
      <c r="V35" s="41">
        <v>178546389</v>
      </c>
      <c r="W35" s="41">
        <v>175329786</v>
      </c>
      <c r="X35" s="108">
        <v>161743087</v>
      </c>
      <c r="Y35" s="117"/>
      <c r="Z35" s="117"/>
      <c r="AA35" s="117"/>
      <c r="AB35" s="117"/>
      <c r="AC35" s="117"/>
    </row>
    <row r="36" spans="1:29" s="118" customFormat="1" ht="14.4">
      <c r="A36" s="93">
        <v>23</v>
      </c>
      <c r="B36" s="30" t="s">
        <v>34</v>
      </c>
      <c r="C36" s="6">
        <v>16306308</v>
      </c>
      <c r="D36" s="6">
        <v>14693522</v>
      </c>
      <c r="E36" s="6">
        <v>14888797</v>
      </c>
      <c r="F36" s="6">
        <v>12751249</v>
      </c>
      <c r="G36" s="6">
        <v>13748876</v>
      </c>
      <c r="H36" s="31">
        <v>13754262</v>
      </c>
      <c r="I36" s="6">
        <v>13028829</v>
      </c>
      <c r="J36" s="6">
        <v>13362843</v>
      </c>
      <c r="K36" s="6">
        <v>12664524</v>
      </c>
      <c r="L36" s="6">
        <v>11673193</v>
      </c>
      <c r="M36" s="31">
        <v>11880824</v>
      </c>
      <c r="N36" s="6">
        <v>9952393</v>
      </c>
      <c r="O36" s="31">
        <v>10712792</v>
      </c>
      <c r="P36" s="6">
        <v>10821525</v>
      </c>
      <c r="Q36" s="6">
        <v>10783142</v>
      </c>
      <c r="R36" s="6">
        <v>10499777</v>
      </c>
      <c r="S36" s="32">
        <v>9681674</v>
      </c>
      <c r="T36" s="33">
        <v>7504940</v>
      </c>
      <c r="U36" s="34">
        <v>7449227</v>
      </c>
      <c r="V36" s="35">
        <v>7031986</v>
      </c>
      <c r="W36" s="35">
        <v>6812618</v>
      </c>
      <c r="X36" s="107">
        <v>6559928</v>
      </c>
      <c r="Y36" s="117"/>
      <c r="Z36" s="117"/>
      <c r="AA36" s="117"/>
      <c r="AB36" s="117"/>
      <c r="AC36" s="117"/>
    </row>
    <row r="37" spans="1:29" s="118" customFormat="1" ht="14.4">
      <c r="A37" s="93">
        <v>49</v>
      </c>
      <c r="B37" s="36" t="s">
        <v>35</v>
      </c>
      <c r="C37" s="11">
        <v>89265548</v>
      </c>
      <c r="D37" s="11">
        <v>94149524</v>
      </c>
      <c r="E37" s="11">
        <v>91664988</v>
      </c>
      <c r="F37" s="11">
        <v>66820084</v>
      </c>
      <c r="G37" s="11">
        <v>64614943</v>
      </c>
      <c r="H37" s="37">
        <v>54251151</v>
      </c>
      <c r="I37" s="11">
        <v>52855369</v>
      </c>
      <c r="J37" s="11">
        <v>45162088</v>
      </c>
      <c r="K37" s="11">
        <v>44079512</v>
      </c>
      <c r="L37" s="11">
        <v>40095241</v>
      </c>
      <c r="M37" s="37">
        <v>39312486</v>
      </c>
      <c r="N37" s="11">
        <v>40228769</v>
      </c>
      <c r="O37" s="37">
        <v>40312891</v>
      </c>
      <c r="P37" s="11">
        <v>39237110</v>
      </c>
      <c r="Q37" s="11">
        <v>38542243</v>
      </c>
      <c r="R37" s="11">
        <v>38001995</v>
      </c>
      <c r="S37" s="38">
        <v>36284647</v>
      </c>
      <c r="T37" s="39">
        <v>34758863</v>
      </c>
      <c r="U37" s="40">
        <v>34414818</v>
      </c>
      <c r="V37" s="41">
        <v>32990679</v>
      </c>
      <c r="W37" s="41">
        <v>31583281</v>
      </c>
      <c r="X37" s="108">
        <v>30356031</v>
      </c>
      <c r="Y37" s="117"/>
      <c r="Z37" s="117"/>
      <c r="AA37" s="117"/>
      <c r="AB37" s="117"/>
      <c r="AC37" s="117"/>
    </row>
    <row r="38" spans="1:29" s="118" customFormat="1" ht="14.4">
      <c r="A38" s="93">
        <v>55</v>
      </c>
      <c r="B38" s="30" t="s">
        <v>36</v>
      </c>
      <c r="C38" s="6">
        <v>1743043</v>
      </c>
      <c r="D38" s="6">
        <v>1864524</v>
      </c>
      <c r="E38" s="6">
        <v>1921721</v>
      </c>
      <c r="F38" s="6">
        <v>1721241</v>
      </c>
      <c r="G38" s="6">
        <v>1785672</v>
      </c>
      <c r="H38" s="31">
        <v>1763503</v>
      </c>
      <c r="I38" s="6">
        <v>1750155</v>
      </c>
      <c r="J38" s="6">
        <v>1671589</v>
      </c>
      <c r="K38" s="6">
        <v>1672280</v>
      </c>
      <c r="L38" s="6">
        <v>1542169</v>
      </c>
      <c r="M38" s="31">
        <v>1499439</v>
      </c>
      <c r="N38" s="6">
        <v>1523078</v>
      </c>
      <c r="O38" s="31">
        <v>1688419</v>
      </c>
      <c r="P38" s="6">
        <v>1640990</v>
      </c>
      <c r="Q38" s="6">
        <v>1685505</v>
      </c>
      <c r="R38" s="6">
        <v>1636509</v>
      </c>
      <c r="S38" s="32">
        <v>1663106</v>
      </c>
      <c r="T38" s="33">
        <v>1619886</v>
      </c>
      <c r="U38" s="34">
        <v>1732155</v>
      </c>
      <c r="V38" s="35">
        <v>1570674</v>
      </c>
      <c r="W38" s="35">
        <v>1569284</v>
      </c>
      <c r="X38" s="107">
        <v>1556368</v>
      </c>
      <c r="Y38" s="117"/>
      <c r="Z38" s="117"/>
      <c r="AA38" s="117"/>
      <c r="AB38" s="117"/>
      <c r="AC38" s="117"/>
    </row>
    <row r="39" spans="1:29" s="118" customFormat="1" ht="14.4">
      <c r="A39" s="93">
        <v>11</v>
      </c>
      <c r="B39" s="36" t="s">
        <v>37</v>
      </c>
      <c r="C39" s="11">
        <v>14460983</v>
      </c>
      <c r="D39" s="11">
        <v>15672890</v>
      </c>
      <c r="E39" s="11">
        <v>15878830</v>
      </c>
      <c r="F39" s="11">
        <v>15545802</v>
      </c>
      <c r="G39" s="11">
        <v>16323249</v>
      </c>
      <c r="H39" s="37">
        <v>16280129</v>
      </c>
      <c r="I39" s="11">
        <v>16675663</v>
      </c>
      <c r="J39" s="11">
        <v>16944711</v>
      </c>
      <c r="K39" s="11">
        <v>18836449</v>
      </c>
      <c r="L39" s="11">
        <v>18700881</v>
      </c>
      <c r="M39" s="37">
        <v>18311252</v>
      </c>
      <c r="N39" s="11">
        <v>16759895</v>
      </c>
      <c r="O39" s="37">
        <v>17528026</v>
      </c>
      <c r="P39" s="11">
        <v>17644611</v>
      </c>
      <c r="Q39" s="11">
        <v>17874656</v>
      </c>
      <c r="R39" s="11">
        <v>16822565</v>
      </c>
      <c r="S39" s="38">
        <v>16492362</v>
      </c>
      <c r="T39" s="39">
        <v>15196301</v>
      </c>
      <c r="U39" s="40">
        <v>14390850</v>
      </c>
      <c r="V39" s="41">
        <v>14294394</v>
      </c>
      <c r="W39" s="41">
        <v>13747328</v>
      </c>
      <c r="X39" s="108">
        <v>13989732</v>
      </c>
      <c r="Y39" s="117"/>
      <c r="Z39" s="117"/>
      <c r="AA39" s="117"/>
      <c r="AB39" s="117"/>
      <c r="AC39" s="117"/>
    </row>
    <row r="40" spans="1:29" s="118" customFormat="1" ht="14.4">
      <c r="A40" s="93">
        <v>26</v>
      </c>
      <c r="B40" s="30" t="s">
        <v>38</v>
      </c>
      <c r="C40" s="6">
        <v>20537207</v>
      </c>
      <c r="D40" s="6">
        <v>20348661</v>
      </c>
      <c r="E40" s="6">
        <v>20589570</v>
      </c>
      <c r="F40" s="6">
        <v>17563966</v>
      </c>
      <c r="G40" s="6">
        <v>17162273</v>
      </c>
      <c r="H40" s="31">
        <v>17189869</v>
      </c>
      <c r="I40" s="6">
        <v>17481779</v>
      </c>
      <c r="J40" s="6">
        <v>16596563</v>
      </c>
      <c r="K40" s="6">
        <v>16389956</v>
      </c>
      <c r="L40" s="6">
        <v>15957802</v>
      </c>
      <c r="M40" s="31">
        <v>15599087</v>
      </c>
      <c r="N40" s="6">
        <v>13016011</v>
      </c>
      <c r="O40" s="31">
        <v>13912063</v>
      </c>
      <c r="P40" s="6">
        <v>13380038</v>
      </c>
      <c r="Q40" s="6">
        <v>13831457</v>
      </c>
      <c r="R40" s="6">
        <v>13361116</v>
      </c>
      <c r="S40" s="32">
        <v>13249990</v>
      </c>
      <c r="T40" s="33">
        <v>12435631</v>
      </c>
      <c r="U40" s="34">
        <v>12443284</v>
      </c>
      <c r="V40" s="35">
        <v>12173729</v>
      </c>
      <c r="W40" s="35">
        <v>12185202</v>
      </c>
      <c r="X40" s="107">
        <v>12059106</v>
      </c>
      <c r="Y40" s="117"/>
      <c r="Z40" s="117"/>
      <c r="AA40" s="117"/>
      <c r="AB40" s="117"/>
      <c r="AC40" s="117"/>
    </row>
    <row r="41" spans="1:29" s="118" customFormat="1" ht="14.4">
      <c r="A41" s="93">
        <v>9</v>
      </c>
      <c r="B41" s="36" t="s">
        <v>39</v>
      </c>
      <c r="C41" s="11">
        <v>10303882</v>
      </c>
      <c r="D41" s="11">
        <v>10322498</v>
      </c>
      <c r="E41" s="11">
        <v>10918583</v>
      </c>
      <c r="F41" s="11">
        <v>11369140</v>
      </c>
      <c r="G41" s="11">
        <v>11779777</v>
      </c>
      <c r="H41" s="37">
        <v>12411575</v>
      </c>
      <c r="I41" s="11">
        <v>12680080</v>
      </c>
      <c r="J41" s="11">
        <v>14378726</v>
      </c>
      <c r="K41" s="11">
        <v>15289433</v>
      </c>
      <c r="L41" s="11">
        <v>14429722</v>
      </c>
      <c r="M41" s="37">
        <v>14273576</v>
      </c>
      <c r="N41" s="11">
        <v>9268062</v>
      </c>
      <c r="O41" s="37">
        <v>8471628</v>
      </c>
      <c r="P41" s="11">
        <v>6850959</v>
      </c>
      <c r="Q41" s="11">
        <v>6990801</v>
      </c>
      <c r="R41" s="11">
        <v>4584029</v>
      </c>
      <c r="S41" s="38">
        <v>4495640</v>
      </c>
      <c r="T41" s="39">
        <v>4228347</v>
      </c>
      <c r="U41" s="40">
        <v>4132334</v>
      </c>
      <c r="V41" s="41">
        <v>4084434</v>
      </c>
      <c r="W41" s="41">
        <v>4036772</v>
      </c>
      <c r="X41" s="108">
        <v>4005418</v>
      </c>
      <c r="Y41" s="117"/>
      <c r="Z41" s="117"/>
      <c r="AA41" s="117"/>
      <c r="AB41" s="117"/>
      <c r="AC41" s="117"/>
    </row>
    <row r="42" spans="1:29" s="118" customFormat="1" ht="14.4">
      <c r="A42" s="93">
        <v>28</v>
      </c>
      <c r="B42" s="30" t="s">
        <v>40</v>
      </c>
      <c r="C42" s="6">
        <v>26202705</v>
      </c>
      <c r="D42" s="6">
        <v>25104176</v>
      </c>
      <c r="E42" s="6">
        <v>24120738</v>
      </c>
      <c r="F42" s="6">
        <v>20099958</v>
      </c>
      <c r="G42" s="6">
        <v>19526676</v>
      </c>
      <c r="H42" s="31">
        <v>18661469</v>
      </c>
      <c r="I42" s="6">
        <v>18416979</v>
      </c>
      <c r="J42" s="6">
        <v>17580086</v>
      </c>
      <c r="K42" s="6">
        <v>17760498</v>
      </c>
      <c r="L42" s="6">
        <v>17421361</v>
      </c>
      <c r="M42" s="31">
        <v>14967780</v>
      </c>
      <c r="N42" s="6">
        <v>14524988</v>
      </c>
      <c r="O42" s="31">
        <v>14537776</v>
      </c>
      <c r="P42" s="6">
        <v>14366457</v>
      </c>
      <c r="Q42" s="6">
        <v>13430157</v>
      </c>
      <c r="R42" s="6">
        <v>13292940</v>
      </c>
      <c r="S42" s="32">
        <v>12817910</v>
      </c>
      <c r="T42" s="33">
        <v>12579259</v>
      </c>
      <c r="U42" s="34">
        <v>12227418</v>
      </c>
      <c r="V42" s="35">
        <v>11732149</v>
      </c>
      <c r="W42" s="35">
        <v>11621089</v>
      </c>
      <c r="X42" s="107">
        <v>11348739</v>
      </c>
      <c r="Y42" s="117"/>
      <c r="Z42" s="117"/>
      <c r="AA42" s="117"/>
      <c r="AB42" s="117"/>
      <c r="AC42" s="117"/>
    </row>
    <row r="43" spans="1:29" s="118" customFormat="1" ht="14.4">
      <c r="A43" s="93">
        <v>45</v>
      </c>
      <c r="B43" s="36" t="s">
        <v>41</v>
      </c>
      <c r="C43" s="11">
        <v>5193457</v>
      </c>
      <c r="D43" s="11">
        <v>5155739</v>
      </c>
      <c r="E43" s="11">
        <v>5530851</v>
      </c>
      <c r="F43" s="11">
        <v>5479352</v>
      </c>
      <c r="G43" s="11">
        <v>5650860</v>
      </c>
      <c r="H43" s="37">
        <v>5760710</v>
      </c>
      <c r="I43" s="11">
        <v>5386671</v>
      </c>
      <c r="J43" s="11">
        <v>5276325</v>
      </c>
      <c r="K43" s="11">
        <v>5413495</v>
      </c>
      <c r="L43" s="11">
        <v>5175677</v>
      </c>
      <c r="M43" s="37">
        <v>4665024</v>
      </c>
      <c r="N43" s="11">
        <v>3995122</v>
      </c>
      <c r="O43" s="37">
        <v>4333082</v>
      </c>
      <c r="P43" s="11">
        <v>4258215</v>
      </c>
      <c r="Q43" s="11">
        <v>4174283</v>
      </c>
      <c r="R43" s="11">
        <v>3502353</v>
      </c>
      <c r="S43" s="38">
        <v>3490158</v>
      </c>
      <c r="T43" s="39">
        <v>3415192</v>
      </c>
      <c r="U43" s="40">
        <v>3287850</v>
      </c>
      <c r="V43" s="41">
        <v>3267067</v>
      </c>
      <c r="W43" s="41">
        <v>3285997</v>
      </c>
      <c r="X43" s="108">
        <v>3322535</v>
      </c>
      <c r="Y43" s="117"/>
      <c r="Z43" s="117"/>
      <c r="AA43" s="117"/>
      <c r="AB43" s="117"/>
      <c r="AC43" s="117"/>
    </row>
    <row r="44" spans="1:29" s="118" customFormat="1" ht="14.4">
      <c r="A44" s="93">
        <v>13</v>
      </c>
      <c r="B44" s="30" t="s">
        <v>42</v>
      </c>
      <c r="C44" s="6">
        <v>131306055</v>
      </c>
      <c r="D44" s="6">
        <v>144669365</v>
      </c>
      <c r="E44" s="6">
        <v>143829910</v>
      </c>
      <c r="F44" s="6">
        <v>107128927</v>
      </c>
      <c r="G44" s="6">
        <v>102906001</v>
      </c>
      <c r="H44" s="31">
        <v>91401214</v>
      </c>
      <c r="I44" s="6">
        <v>89059002</v>
      </c>
      <c r="J44" s="6">
        <v>80688189</v>
      </c>
      <c r="K44" s="6">
        <v>79461015</v>
      </c>
      <c r="L44" s="6">
        <v>75318259</v>
      </c>
      <c r="M44" s="31">
        <v>73979010</v>
      </c>
      <c r="N44" s="6">
        <v>79404569</v>
      </c>
      <c r="O44" s="31">
        <v>81037623</v>
      </c>
      <c r="P44" s="6">
        <v>80832101</v>
      </c>
      <c r="Q44" s="6">
        <v>78610804</v>
      </c>
      <c r="R44" s="6">
        <v>76705742</v>
      </c>
      <c r="S44" s="32">
        <v>73405230</v>
      </c>
      <c r="T44" s="33">
        <v>72755893</v>
      </c>
      <c r="U44" s="34">
        <v>69311577</v>
      </c>
      <c r="V44" s="35">
        <v>64468316</v>
      </c>
      <c r="W44" s="35">
        <v>62121022</v>
      </c>
      <c r="X44" s="107">
        <v>59052008</v>
      </c>
      <c r="Y44" s="117"/>
      <c r="Z44" s="117"/>
      <c r="AA44" s="117"/>
      <c r="AB44" s="117"/>
      <c r="AC44" s="117"/>
    </row>
    <row r="45" spans="1:29" s="118" customFormat="1" ht="14.4">
      <c r="A45" s="93">
        <v>27</v>
      </c>
      <c r="B45" s="36" t="s">
        <v>43</v>
      </c>
      <c r="C45" s="11">
        <v>57760883</v>
      </c>
      <c r="D45" s="11">
        <v>58839579</v>
      </c>
      <c r="E45" s="11">
        <v>60129959</v>
      </c>
      <c r="F45" s="11">
        <v>56579272</v>
      </c>
      <c r="G45" s="11">
        <v>57190227</v>
      </c>
      <c r="H45" s="37">
        <v>57719074</v>
      </c>
      <c r="I45" s="11">
        <v>57061174</v>
      </c>
      <c r="J45" s="11">
        <v>58458852</v>
      </c>
      <c r="K45" s="11">
        <v>72756928</v>
      </c>
      <c r="L45" s="11">
        <v>72190968</v>
      </c>
      <c r="M45" s="37">
        <v>62387982</v>
      </c>
      <c r="N45" s="11">
        <v>46218793</v>
      </c>
      <c r="O45" s="37">
        <v>39226081</v>
      </c>
      <c r="P45" s="11">
        <v>30659882</v>
      </c>
      <c r="Q45" s="11">
        <v>30382261</v>
      </c>
      <c r="R45" s="11">
        <v>32001443</v>
      </c>
      <c r="S45" s="38">
        <v>29501713</v>
      </c>
      <c r="T45" s="39">
        <v>26008121</v>
      </c>
      <c r="U45" s="40">
        <v>24165980</v>
      </c>
      <c r="V45" s="41">
        <v>17926571</v>
      </c>
      <c r="W45" s="41">
        <v>16508616</v>
      </c>
      <c r="X45" s="108">
        <v>16188130</v>
      </c>
      <c r="Y45" s="117"/>
      <c r="Z45" s="117"/>
      <c r="AA45" s="117"/>
      <c r="AB45" s="117"/>
      <c r="AC45" s="117"/>
    </row>
    <row r="46" spans="1:29" s="118" customFormat="1" ht="14.4">
      <c r="A46" s="93">
        <v>17</v>
      </c>
      <c r="B46" s="30" t="s">
        <v>44</v>
      </c>
      <c r="C46" s="6">
        <v>31821674</v>
      </c>
      <c r="D46" s="6">
        <v>31998509</v>
      </c>
      <c r="E46" s="6">
        <v>32659847</v>
      </c>
      <c r="F46" s="6">
        <v>31746013</v>
      </c>
      <c r="G46" s="6">
        <v>32292216</v>
      </c>
      <c r="H46" s="31">
        <v>33748249</v>
      </c>
      <c r="I46" s="6">
        <v>33451233</v>
      </c>
      <c r="J46" s="6">
        <v>34488704</v>
      </c>
      <c r="K46" s="6">
        <v>35606789</v>
      </c>
      <c r="L46" s="6">
        <v>34075512</v>
      </c>
      <c r="M46" s="31">
        <v>31691979</v>
      </c>
      <c r="N46" s="6">
        <v>28644079</v>
      </c>
      <c r="O46" s="31">
        <v>27663521</v>
      </c>
      <c r="P46" s="6">
        <v>26512373</v>
      </c>
      <c r="Q46" s="6">
        <v>25412481</v>
      </c>
      <c r="R46" s="6">
        <v>23868536</v>
      </c>
      <c r="S46" s="32">
        <v>20788915</v>
      </c>
      <c r="T46" s="33">
        <v>22454201</v>
      </c>
      <c r="U46" s="34">
        <v>21871317</v>
      </c>
      <c r="V46" s="35">
        <v>23620540</v>
      </c>
      <c r="W46" s="35">
        <v>24838536</v>
      </c>
      <c r="X46" s="107">
        <v>24803445</v>
      </c>
      <c r="Y46" s="117"/>
      <c r="Z46" s="117"/>
      <c r="AA46" s="117"/>
      <c r="AB46" s="117"/>
      <c r="AC46" s="117"/>
    </row>
    <row r="47" spans="1:29" s="118" customFormat="1" ht="14.4">
      <c r="A47" s="93">
        <v>29</v>
      </c>
      <c r="B47" s="36" t="s">
        <v>45</v>
      </c>
      <c r="C47" s="11">
        <v>55736534</v>
      </c>
      <c r="D47" s="11">
        <v>60459665</v>
      </c>
      <c r="E47" s="11">
        <v>57372529</v>
      </c>
      <c r="F47" s="11">
        <v>64963200</v>
      </c>
      <c r="G47" s="11">
        <v>63240923</v>
      </c>
      <c r="H47" s="37">
        <v>78627385</v>
      </c>
      <c r="I47" s="11">
        <v>87739901</v>
      </c>
      <c r="J47" s="11">
        <v>90468716</v>
      </c>
      <c r="K47" s="11">
        <v>95125756</v>
      </c>
      <c r="L47" s="11">
        <v>91801153</v>
      </c>
      <c r="M47" s="37">
        <v>87678331</v>
      </c>
      <c r="N47" s="11">
        <v>90333992</v>
      </c>
      <c r="O47" s="37">
        <v>98976873</v>
      </c>
      <c r="P47" s="11">
        <v>104061326</v>
      </c>
      <c r="Q47" s="11">
        <v>96328734</v>
      </c>
      <c r="R47" s="11">
        <v>95326892</v>
      </c>
      <c r="S47" s="38">
        <v>96682007</v>
      </c>
      <c r="T47" s="39">
        <v>99230236</v>
      </c>
      <c r="U47" s="40">
        <v>98383379</v>
      </c>
      <c r="V47" s="41">
        <v>91541991</v>
      </c>
      <c r="W47" s="41">
        <v>88989862</v>
      </c>
      <c r="X47" s="108">
        <v>84867771</v>
      </c>
      <c r="Y47" s="117"/>
      <c r="Z47" s="117"/>
      <c r="AA47" s="117"/>
      <c r="AB47" s="117"/>
      <c r="AC47" s="117"/>
    </row>
    <row r="48" spans="1:29" s="118" customFormat="1" ht="14.4">
      <c r="A48" s="93">
        <v>35</v>
      </c>
      <c r="B48" s="30" t="s">
        <v>46</v>
      </c>
      <c r="C48" s="6">
        <v>44435755</v>
      </c>
      <c r="D48" s="6">
        <v>48576019</v>
      </c>
      <c r="E48" s="6">
        <v>49391731</v>
      </c>
      <c r="F48" s="6">
        <v>45515404</v>
      </c>
      <c r="G48" s="6">
        <v>43449111</v>
      </c>
      <c r="H48" s="31">
        <v>45016056</v>
      </c>
      <c r="I48" s="6">
        <v>44210679</v>
      </c>
      <c r="J48" s="6">
        <v>42244210</v>
      </c>
      <c r="K48" s="6">
        <v>41294722</v>
      </c>
      <c r="L48" s="6">
        <v>36976558</v>
      </c>
      <c r="M48" s="31">
        <v>33175885</v>
      </c>
      <c r="N48" s="6">
        <v>33668489</v>
      </c>
      <c r="O48" s="31">
        <v>34333350</v>
      </c>
      <c r="P48" s="6">
        <v>34899063</v>
      </c>
      <c r="Q48" s="6">
        <v>34089008</v>
      </c>
      <c r="R48" s="6">
        <v>33291975</v>
      </c>
      <c r="S48" s="32">
        <v>31874284</v>
      </c>
      <c r="T48" s="33">
        <v>31301764</v>
      </c>
      <c r="U48" s="34">
        <v>30023573</v>
      </c>
      <c r="V48" s="35">
        <v>29187171</v>
      </c>
      <c r="W48" s="35">
        <v>29405132</v>
      </c>
      <c r="X48" s="107">
        <v>27419794</v>
      </c>
      <c r="Y48" s="117"/>
      <c r="Z48" s="117"/>
      <c r="AA48" s="117"/>
      <c r="AB48" s="117"/>
      <c r="AC48" s="117"/>
    </row>
    <row r="49" spans="1:29" s="118" customFormat="1" ht="14.4">
      <c r="A49" s="93">
        <v>34</v>
      </c>
      <c r="B49" s="36" t="s">
        <v>47</v>
      </c>
      <c r="C49" s="11">
        <v>12945427</v>
      </c>
      <c r="D49" s="11">
        <v>13795201</v>
      </c>
      <c r="E49" s="11">
        <v>14700415</v>
      </c>
      <c r="F49" s="11">
        <v>14491324</v>
      </c>
      <c r="G49" s="11">
        <v>14888677</v>
      </c>
      <c r="H49" s="37">
        <v>15764704</v>
      </c>
      <c r="I49" s="11">
        <v>14819336</v>
      </c>
      <c r="J49" s="11">
        <v>17058719</v>
      </c>
      <c r="K49" s="11">
        <v>18063123</v>
      </c>
      <c r="L49" s="11">
        <v>17693481</v>
      </c>
      <c r="M49" s="37">
        <v>17726681</v>
      </c>
      <c r="N49" s="11">
        <v>15782700</v>
      </c>
      <c r="O49" s="37">
        <v>13184471</v>
      </c>
      <c r="P49" s="11">
        <v>10261969</v>
      </c>
      <c r="Q49" s="11">
        <v>10624560</v>
      </c>
      <c r="R49" s="11">
        <v>10419330</v>
      </c>
      <c r="S49" s="38">
        <v>10054474</v>
      </c>
      <c r="T49" s="39">
        <v>8553444</v>
      </c>
      <c r="U49" s="40">
        <v>8311137</v>
      </c>
      <c r="V49" s="41">
        <v>7981017</v>
      </c>
      <c r="W49" s="41">
        <v>8210966</v>
      </c>
      <c r="X49" s="108">
        <v>8169481</v>
      </c>
      <c r="Y49" s="117"/>
      <c r="Z49" s="117"/>
      <c r="AA49" s="117"/>
      <c r="AB49" s="117"/>
      <c r="AC49" s="117"/>
    </row>
    <row r="50" spans="1:29" s="118" customFormat="1" ht="14.4">
      <c r="A50" s="93">
        <v>1</v>
      </c>
      <c r="B50" s="30" t="s">
        <v>48</v>
      </c>
      <c r="C50" s="6">
        <v>91927971</v>
      </c>
      <c r="D50" s="6">
        <v>101183486</v>
      </c>
      <c r="E50" s="6">
        <v>100545983</v>
      </c>
      <c r="F50" s="6">
        <v>84487872</v>
      </c>
      <c r="G50" s="6">
        <v>72995269</v>
      </c>
      <c r="H50" s="31">
        <v>68200386</v>
      </c>
      <c r="I50" s="6">
        <v>67088507</v>
      </c>
      <c r="J50" s="6">
        <v>63692335</v>
      </c>
      <c r="K50" s="6">
        <v>61746449</v>
      </c>
      <c r="L50" s="6">
        <v>57956111</v>
      </c>
      <c r="M50" s="31">
        <v>60156618</v>
      </c>
      <c r="N50" s="6">
        <v>57091906</v>
      </c>
      <c r="O50" s="31">
        <v>70074185</v>
      </c>
      <c r="P50" s="6">
        <v>68444058</v>
      </c>
      <c r="Q50" s="6">
        <v>65656205</v>
      </c>
      <c r="R50" s="6">
        <v>62390596</v>
      </c>
      <c r="S50" s="32">
        <v>49017375</v>
      </c>
      <c r="T50" s="33">
        <v>49823536</v>
      </c>
      <c r="U50" s="34">
        <v>48415555</v>
      </c>
      <c r="V50" s="35">
        <v>46613831</v>
      </c>
      <c r="W50" s="35">
        <v>55637191</v>
      </c>
      <c r="X50" s="107">
        <v>52409419</v>
      </c>
      <c r="Y50" s="117"/>
      <c r="Z50" s="117"/>
      <c r="AA50" s="117"/>
      <c r="AB50" s="117"/>
      <c r="AC50" s="117"/>
    </row>
    <row r="51" spans="1:29" s="118" customFormat="1" ht="14.4">
      <c r="A51" s="93">
        <v>32</v>
      </c>
      <c r="B51" s="36" t="s">
        <v>49</v>
      </c>
      <c r="C51" s="11">
        <v>60325174</v>
      </c>
      <c r="D51" s="11">
        <v>66904356</v>
      </c>
      <c r="E51" s="11">
        <v>68683296</v>
      </c>
      <c r="F51" s="11">
        <v>65752221</v>
      </c>
      <c r="G51" s="11">
        <v>62144744</v>
      </c>
      <c r="H51" s="37">
        <v>55612184</v>
      </c>
      <c r="I51" s="11">
        <v>50053839</v>
      </c>
      <c r="J51" s="11">
        <v>43767899</v>
      </c>
      <c r="K51" s="11">
        <v>41267923</v>
      </c>
      <c r="L51" s="11">
        <v>39747792</v>
      </c>
      <c r="M51" s="37">
        <v>40650196</v>
      </c>
      <c r="N51" s="11">
        <v>36702861</v>
      </c>
      <c r="O51" s="37">
        <v>39531621</v>
      </c>
      <c r="P51" s="11">
        <v>37187753</v>
      </c>
      <c r="Q51" s="11">
        <v>33943343</v>
      </c>
      <c r="R51" s="11">
        <v>33399986.0744</v>
      </c>
      <c r="S51" s="38">
        <v>33273286</v>
      </c>
      <c r="T51" s="39">
        <v>33520154</v>
      </c>
      <c r="U51" s="40">
        <v>32919033</v>
      </c>
      <c r="V51" s="41">
        <v>30462511</v>
      </c>
      <c r="W51" s="41">
        <v>29350247</v>
      </c>
      <c r="X51" s="108">
        <v>28825183.013</v>
      </c>
      <c r="Y51" s="117"/>
      <c r="Z51" s="117"/>
      <c r="AA51" s="117"/>
      <c r="AB51" s="117"/>
      <c r="AC51" s="117"/>
    </row>
    <row r="52" spans="1:29" s="118" customFormat="1" ht="14.4">
      <c r="A52" s="93">
        <v>40</v>
      </c>
      <c r="B52" s="30" t="s">
        <v>50</v>
      </c>
      <c r="C52" s="6">
        <v>27564353</v>
      </c>
      <c r="D52" s="6">
        <v>30703365</v>
      </c>
      <c r="E52" s="6">
        <v>33272333</v>
      </c>
      <c r="F52" s="6">
        <v>32708382</v>
      </c>
      <c r="G52" s="6">
        <v>31686322</v>
      </c>
      <c r="H52" s="31">
        <v>25816537</v>
      </c>
      <c r="I52" s="6">
        <v>22630881</v>
      </c>
      <c r="J52" s="6">
        <v>20889071</v>
      </c>
      <c r="K52" s="6">
        <v>18859074</v>
      </c>
      <c r="L52" s="6">
        <v>17866540</v>
      </c>
      <c r="M52" s="31">
        <v>18927609</v>
      </c>
      <c r="N52" s="6">
        <v>17451289</v>
      </c>
      <c r="O52" s="31">
        <v>17258261</v>
      </c>
      <c r="P52" s="6">
        <v>17533496</v>
      </c>
      <c r="Q52" s="6">
        <v>16389562</v>
      </c>
      <c r="R52" s="6">
        <v>21829596</v>
      </c>
      <c r="S52" s="32">
        <v>17141634</v>
      </c>
      <c r="T52" s="33">
        <v>17664927</v>
      </c>
      <c r="U52" s="34">
        <v>17252550</v>
      </c>
      <c r="V52" s="35">
        <v>15806506</v>
      </c>
      <c r="W52" s="35">
        <v>14598387</v>
      </c>
      <c r="X52" s="107">
        <v>14688014</v>
      </c>
      <c r="Y52" s="117"/>
      <c r="Z52" s="117"/>
      <c r="AA52" s="117"/>
      <c r="AB52" s="117"/>
      <c r="AC52" s="117"/>
    </row>
    <row r="53" spans="1:29" s="118" customFormat="1" ht="14.4">
      <c r="A53" s="93">
        <v>31</v>
      </c>
      <c r="B53" s="36" t="s">
        <v>51</v>
      </c>
      <c r="C53" s="11">
        <v>24143227</v>
      </c>
      <c r="D53" s="11">
        <v>25517569</v>
      </c>
      <c r="E53" s="11">
        <v>25747143</v>
      </c>
      <c r="F53" s="11">
        <v>21693461</v>
      </c>
      <c r="G53" s="11">
        <v>20997654</v>
      </c>
      <c r="H53" s="37">
        <v>22411799</v>
      </c>
      <c r="I53" s="11">
        <v>22303690</v>
      </c>
      <c r="J53" s="11">
        <v>21161448</v>
      </c>
      <c r="K53" s="11">
        <v>21063627</v>
      </c>
      <c r="L53" s="11">
        <v>19708610</v>
      </c>
      <c r="M53" s="37">
        <v>19095936</v>
      </c>
      <c r="N53" s="11">
        <v>16304243</v>
      </c>
      <c r="O53" s="37">
        <v>16616912</v>
      </c>
      <c r="P53" s="11">
        <v>16185774</v>
      </c>
      <c r="Q53" s="11">
        <v>16560941</v>
      </c>
      <c r="R53" s="11">
        <v>15754793</v>
      </c>
      <c r="S53" s="38">
        <v>15560341</v>
      </c>
      <c r="T53" s="39">
        <v>14666647</v>
      </c>
      <c r="U53" s="40">
        <v>14517679</v>
      </c>
      <c r="V53" s="41">
        <v>14200163</v>
      </c>
      <c r="W53" s="41">
        <v>14162312</v>
      </c>
      <c r="X53" s="108">
        <v>13824334</v>
      </c>
      <c r="Y53" s="117"/>
      <c r="Z53" s="117"/>
      <c r="AA53" s="117"/>
      <c r="AB53" s="117"/>
      <c r="AC53" s="117"/>
    </row>
    <row r="54" spans="1:29" s="118" customFormat="1" ht="14.4">
      <c r="A54" s="93">
        <v>21</v>
      </c>
      <c r="B54" s="30" t="s">
        <v>52</v>
      </c>
      <c r="C54" s="6">
        <v>21141916</v>
      </c>
      <c r="D54" s="6">
        <v>22239905</v>
      </c>
      <c r="E54" s="6">
        <v>22677782</v>
      </c>
      <c r="F54" s="6">
        <v>22223719</v>
      </c>
      <c r="G54" s="6">
        <v>21369563</v>
      </c>
      <c r="H54" s="31">
        <v>23139329</v>
      </c>
      <c r="I54" s="6">
        <v>22543779</v>
      </c>
      <c r="J54" s="6">
        <v>22688521</v>
      </c>
      <c r="K54" s="6">
        <v>23604949</v>
      </c>
      <c r="L54" s="6">
        <v>23750317</v>
      </c>
      <c r="M54" s="31">
        <v>22511227</v>
      </c>
      <c r="N54" s="6">
        <v>21258282</v>
      </c>
      <c r="O54" s="31">
        <v>22790689</v>
      </c>
      <c r="P54" s="6">
        <v>18338046</v>
      </c>
      <c r="Q54" s="6">
        <v>19482260</v>
      </c>
      <c r="R54" s="6">
        <v>18946802</v>
      </c>
      <c r="S54" s="32">
        <v>18361648</v>
      </c>
      <c r="T54" s="33">
        <v>14988591</v>
      </c>
      <c r="U54" s="34">
        <v>14748596</v>
      </c>
      <c r="V54" s="35">
        <v>14237726</v>
      </c>
      <c r="W54" s="35">
        <v>13354278</v>
      </c>
      <c r="X54" s="107">
        <v>13386073</v>
      </c>
      <c r="Y54" s="117"/>
      <c r="Z54" s="117"/>
      <c r="AA54" s="117"/>
      <c r="AB54" s="117"/>
      <c r="AC54" s="117"/>
    </row>
    <row r="55" spans="1:29" s="118" customFormat="1" ht="14.4">
      <c r="A55" s="93">
        <v>33</v>
      </c>
      <c r="B55" s="36" t="s">
        <v>53</v>
      </c>
      <c r="C55" s="11">
        <v>4902456</v>
      </c>
      <c r="D55" s="11">
        <v>4843157</v>
      </c>
      <c r="E55" s="11">
        <v>5193038</v>
      </c>
      <c r="F55" s="11">
        <v>5263773</v>
      </c>
      <c r="G55" s="11">
        <v>5408287</v>
      </c>
      <c r="H55" s="37">
        <v>5484507</v>
      </c>
      <c r="I55" s="11">
        <v>5127008</v>
      </c>
      <c r="J55" s="11">
        <v>5141079</v>
      </c>
      <c r="K55" s="11">
        <v>5346553</v>
      </c>
      <c r="L55" s="11">
        <v>5288221</v>
      </c>
      <c r="M55" s="37">
        <v>4757877</v>
      </c>
      <c r="N55" s="11">
        <v>4335812</v>
      </c>
      <c r="O55" s="37">
        <v>4616192</v>
      </c>
      <c r="P55" s="11">
        <v>4584436</v>
      </c>
      <c r="Q55" s="11">
        <v>4503413</v>
      </c>
      <c r="R55" s="11">
        <v>3954248</v>
      </c>
      <c r="S55" s="38">
        <v>4043036</v>
      </c>
      <c r="T55" s="39">
        <v>3861041</v>
      </c>
      <c r="U55" s="40">
        <v>3823120</v>
      </c>
      <c r="V55" s="41">
        <v>3673569</v>
      </c>
      <c r="W55" s="41">
        <v>3956619</v>
      </c>
      <c r="X55" s="108">
        <v>3925290</v>
      </c>
      <c r="Y55" s="117"/>
      <c r="Z55" s="117"/>
      <c r="AA55" s="117"/>
      <c r="AB55" s="117"/>
      <c r="AC55" s="117"/>
    </row>
    <row r="56" spans="1:29" s="118" customFormat="1" ht="14.4">
      <c r="A56" s="93">
        <v>20</v>
      </c>
      <c r="B56" s="30" t="s">
        <v>54</v>
      </c>
      <c r="C56" s="6">
        <v>27062997</v>
      </c>
      <c r="D56" s="6">
        <v>29517411</v>
      </c>
      <c r="E56" s="6">
        <v>30587044</v>
      </c>
      <c r="F56" s="6">
        <v>29682019</v>
      </c>
      <c r="G56" s="6">
        <v>30344030</v>
      </c>
      <c r="H56" s="31">
        <v>31659743</v>
      </c>
      <c r="I56" s="6">
        <v>31548555</v>
      </c>
      <c r="J56" s="6">
        <v>31438950</v>
      </c>
      <c r="K56" s="6">
        <v>31729746</v>
      </c>
      <c r="L56" s="6">
        <v>30333919</v>
      </c>
      <c r="M56" s="31">
        <v>29363421</v>
      </c>
      <c r="N56" s="6">
        <v>25732347</v>
      </c>
      <c r="O56" s="31">
        <v>25891787</v>
      </c>
      <c r="P56" s="6">
        <v>25769778</v>
      </c>
      <c r="Q56" s="6">
        <v>25100541</v>
      </c>
      <c r="R56" s="6">
        <v>23777587</v>
      </c>
      <c r="S56" s="32">
        <v>22291197</v>
      </c>
      <c r="T56" s="33">
        <v>23038901</v>
      </c>
      <c r="U56" s="34">
        <v>22657191</v>
      </c>
      <c r="V56" s="35">
        <v>23781162</v>
      </c>
      <c r="W56" s="35">
        <v>24731659</v>
      </c>
      <c r="X56" s="107">
        <v>24745241</v>
      </c>
      <c r="Y56" s="117"/>
      <c r="Z56" s="117"/>
      <c r="AA56" s="117"/>
      <c r="AB56" s="117"/>
      <c r="AC56" s="117"/>
    </row>
    <row r="57" spans="1:29" s="118" customFormat="1" ht="14.4">
      <c r="A57" s="93">
        <v>44</v>
      </c>
      <c r="B57" s="36" t="s">
        <v>55</v>
      </c>
      <c r="C57" s="11">
        <v>20847866</v>
      </c>
      <c r="D57" s="11">
        <v>18817703</v>
      </c>
      <c r="E57" s="11">
        <v>18811750</v>
      </c>
      <c r="F57" s="11">
        <v>17547368</v>
      </c>
      <c r="G57" s="11">
        <v>16006570</v>
      </c>
      <c r="H57" s="37">
        <v>17276257</v>
      </c>
      <c r="I57" s="11">
        <v>16941063</v>
      </c>
      <c r="J57" s="11">
        <v>16538809</v>
      </c>
      <c r="K57" s="11">
        <v>16069676</v>
      </c>
      <c r="L57" s="11">
        <v>16079619</v>
      </c>
      <c r="M57" s="37">
        <v>16017633</v>
      </c>
      <c r="N57" s="11">
        <v>15167494</v>
      </c>
      <c r="O57" s="37">
        <v>15335912</v>
      </c>
      <c r="P57" s="11">
        <v>14173365</v>
      </c>
      <c r="Q57" s="11">
        <v>13732656</v>
      </c>
      <c r="R57" s="11">
        <v>13289253</v>
      </c>
      <c r="S57" s="38">
        <v>13172304</v>
      </c>
      <c r="T57" s="39">
        <v>12673657</v>
      </c>
      <c r="U57" s="40">
        <v>12291381</v>
      </c>
      <c r="V57" s="41">
        <v>11837312</v>
      </c>
      <c r="W57" s="41">
        <v>9483433</v>
      </c>
      <c r="X57" s="108">
        <v>9001462</v>
      </c>
      <c r="Y57" s="117"/>
      <c r="Z57" s="117"/>
      <c r="AA57" s="117"/>
      <c r="AB57" s="117"/>
      <c r="AC57" s="117"/>
    </row>
    <row r="58" spans="1:29" s="118" customFormat="1" ht="14.4">
      <c r="A58" s="93">
        <v>52</v>
      </c>
      <c r="B58" s="30" t="s">
        <v>56</v>
      </c>
      <c r="C58" s="6">
        <v>44839637</v>
      </c>
      <c r="D58" s="6">
        <v>38312484</v>
      </c>
      <c r="E58" s="6">
        <v>35072786</v>
      </c>
      <c r="F58" s="6">
        <v>34267912</v>
      </c>
      <c r="G58" s="6">
        <v>29533291</v>
      </c>
      <c r="H58" s="31">
        <v>20391470</v>
      </c>
      <c r="I58" s="6">
        <v>16142705</v>
      </c>
      <c r="J58" s="6">
        <v>16158779</v>
      </c>
      <c r="K58" s="6">
        <v>15595832</v>
      </c>
      <c r="L58" s="6">
        <v>14706923</v>
      </c>
      <c r="M58" s="31">
        <v>14513440</v>
      </c>
      <c r="N58" s="6">
        <v>9643631</v>
      </c>
      <c r="O58" s="31">
        <v>7830526</v>
      </c>
      <c r="P58" s="6">
        <v>3683689</v>
      </c>
      <c r="Q58" s="6">
        <v>3838401</v>
      </c>
      <c r="R58" s="6">
        <v>3699863</v>
      </c>
      <c r="S58" s="32">
        <v>3499978</v>
      </c>
      <c r="T58" s="33">
        <v>3313571</v>
      </c>
      <c r="U58" s="34">
        <v>3243233</v>
      </c>
      <c r="V58" s="35">
        <v>3168700</v>
      </c>
      <c r="W58" s="35">
        <v>3040791</v>
      </c>
      <c r="X58" s="107">
        <v>3045373</v>
      </c>
      <c r="Y58" s="117"/>
      <c r="Z58" s="117"/>
      <c r="AA58" s="117"/>
      <c r="AB58" s="117"/>
      <c r="AC58" s="117"/>
    </row>
    <row r="59" spans="1:29" s="118" customFormat="1" ht="15" thickBot="1">
      <c r="A59" s="93">
        <v>3</v>
      </c>
      <c r="B59" s="18" t="s">
        <v>57</v>
      </c>
      <c r="C59" s="18">
        <v>444986972</v>
      </c>
      <c r="D59" s="18">
        <v>493693516</v>
      </c>
      <c r="E59" s="42">
        <v>490365808</v>
      </c>
      <c r="F59" s="42">
        <v>405847445</v>
      </c>
      <c r="G59" s="42">
        <v>398351408</v>
      </c>
      <c r="H59" s="43">
        <v>385445243</v>
      </c>
      <c r="I59" s="42">
        <v>379843577</v>
      </c>
      <c r="J59" s="42">
        <v>356474476</v>
      </c>
      <c r="K59" s="42">
        <v>359883853</v>
      </c>
      <c r="L59" s="42">
        <v>344141653</v>
      </c>
      <c r="M59" s="43">
        <v>334298044</v>
      </c>
      <c r="N59" s="42">
        <v>300950272</v>
      </c>
      <c r="O59" s="43">
        <v>306168599</v>
      </c>
      <c r="P59" s="42">
        <v>298309894</v>
      </c>
      <c r="Q59" s="42">
        <v>296564529</v>
      </c>
      <c r="R59" s="42">
        <v>290514611</v>
      </c>
      <c r="S59" s="44">
        <v>272913375</v>
      </c>
      <c r="T59" s="45">
        <v>265661238</v>
      </c>
      <c r="U59" s="46">
        <v>246297279</v>
      </c>
      <c r="V59" s="47">
        <v>230137925</v>
      </c>
      <c r="W59" s="47">
        <v>226458395</v>
      </c>
      <c r="X59" s="109">
        <v>212314183</v>
      </c>
      <c r="Y59" s="117"/>
      <c r="Z59" s="117"/>
      <c r="AA59" s="117"/>
      <c r="AB59" s="117"/>
      <c r="AC59" s="117"/>
    </row>
    <row r="60" spans="1:29" s="116" customFormat="1" ht="15" thickTop="1">
      <c r="A60" s="120"/>
      <c r="B60" s="48" t="s">
        <v>68</v>
      </c>
      <c r="C60" s="48">
        <f t="shared" ref="C60" si="0">SUM(C4:C59)</f>
        <v>4802040135</v>
      </c>
      <c r="D60" s="48">
        <f t="shared" ref="D60:J60" si="1">SUM(D4:D59)</f>
        <v>4618116592</v>
      </c>
      <c r="E60" s="48">
        <f t="shared" si="1"/>
        <v>4602053803</v>
      </c>
      <c r="F60" s="48">
        <f t="shared" si="1"/>
        <v>3559250354</v>
      </c>
      <c r="G60" s="48">
        <f t="shared" si="1"/>
        <v>3429989379</v>
      </c>
      <c r="H60" s="48">
        <f t="shared" si="1"/>
        <v>3160024315</v>
      </c>
      <c r="I60" s="48">
        <f t="shared" si="1"/>
        <v>3065742243</v>
      </c>
      <c r="J60" s="48">
        <f t="shared" si="1"/>
        <v>2849659574</v>
      </c>
      <c r="K60" s="48">
        <f t="shared" ref="K60:V60" si="2">SUM(K4:K59)</f>
        <v>2838570349</v>
      </c>
      <c r="L60" s="49">
        <f t="shared" si="2"/>
        <v>2652385710</v>
      </c>
      <c r="M60" s="49">
        <f t="shared" si="2"/>
        <v>2569695266</v>
      </c>
      <c r="N60" s="49">
        <f t="shared" si="2"/>
        <v>2496419521</v>
      </c>
      <c r="O60" s="49">
        <f t="shared" si="2"/>
        <v>2523105945</v>
      </c>
      <c r="P60" s="48">
        <f t="shared" si="2"/>
        <v>2445300202</v>
      </c>
      <c r="Q60" s="48">
        <f t="shared" si="2"/>
        <v>2390648164</v>
      </c>
      <c r="R60" s="50">
        <f t="shared" si="2"/>
        <v>2314123956.6844001</v>
      </c>
      <c r="S60" s="51">
        <f t="shared" si="2"/>
        <v>2202572333.9899998</v>
      </c>
      <c r="T60" s="52">
        <f t="shared" si="2"/>
        <v>2114450117</v>
      </c>
      <c r="U60" s="53">
        <f t="shared" si="2"/>
        <v>2028748527</v>
      </c>
      <c r="V60" s="49">
        <f t="shared" si="2"/>
        <v>1908747749</v>
      </c>
      <c r="W60" s="49">
        <v>1857815373</v>
      </c>
      <c r="X60" s="110">
        <v>1770624954.013</v>
      </c>
      <c r="Y60" s="119"/>
      <c r="Z60" s="119"/>
      <c r="AA60" s="119"/>
      <c r="AB60" s="119"/>
      <c r="AC60" s="119"/>
    </row>
    <row r="61" spans="1:29">
      <c r="W61" s="113"/>
      <c r="X61" s="113"/>
    </row>
    <row r="62" spans="1:29" ht="14.4">
      <c r="A62" s="115"/>
    </row>
  </sheetData>
  <mergeCells count="1">
    <mergeCell ref="B2:X2"/>
  </mergeCells>
  <printOptions horizontalCentered="1"/>
  <pageMargins left="0.45" right="0.45" top="0.5" bottom="0.5" header="0.25" footer="0.25"/>
  <pageSetup scale="74" orientation="landscape" r:id="rId1"/>
  <headerFoot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35F50-1C6B-443C-AD00-C43672CFDDE3}">
  <dimension ref="A1:R66"/>
  <sheetViews>
    <sheetView zoomScaleNormal="100" workbookViewId="0"/>
  </sheetViews>
  <sheetFormatPr defaultColWidth="9.109375" defaultRowHeight="15.6"/>
  <cols>
    <col min="1" max="1" width="4.33203125" style="91" customWidth="1"/>
    <col min="2" max="2" width="12.109375" style="4" bestFit="1" customWidth="1"/>
    <col min="3" max="3" width="10.44140625" style="4" bestFit="1" customWidth="1"/>
    <col min="4" max="5" width="17" style="4" bestFit="1" customWidth="1"/>
    <col min="6" max="6" width="15.44140625" style="4" bestFit="1" customWidth="1"/>
    <col min="7" max="7" width="9.6640625" style="4" customWidth="1"/>
    <col min="8" max="9" width="15.44140625" style="4" bestFit="1" customWidth="1"/>
    <col min="10" max="10" width="14.44140625" style="4" bestFit="1" customWidth="1"/>
    <col min="11" max="11" width="13.6640625" style="4" hidden="1" customWidth="1"/>
    <col min="12" max="12" width="13.5546875" style="4" hidden="1" customWidth="1"/>
    <col min="13" max="13" width="13.6640625" style="4" hidden="1" customWidth="1"/>
    <col min="14" max="15" width="13.33203125" style="4" hidden="1" customWidth="1"/>
    <col min="16" max="16" width="0" style="4" hidden="1" customWidth="1"/>
    <col min="17" max="17" width="13.33203125" style="4" hidden="1" customWidth="1"/>
    <col min="18" max="18" width="10.109375" style="4" hidden="1" customWidth="1"/>
    <col min="19" max="16384" width="9.109375" style="4"/>
  </cols>
  <sheetData>
    <row r="1" spans="1:17" ht="29.25" customHeight="1">
      <c r="B1" s="98" t="s">
        <v>105</v>
      </c>
      <c r="C1" s="98"/>
      <c r="D1" s="98"/>
      <c r="E1" s="98"/>
      <c r="F1" s="98"/>
      <c r="G1" s="98"/>
      <c r="H1" s="98"/>
      <c r="I1" s="98"/>
      <c r="J1" s="98"/>
      <c r="K1" s="88"/>
      <c r="L1" s="88"/>
      <c r="M1" s="88"/>
      <c r="N1" s="88"/>
      <c r="O1" s="4">
        <v>95</v>
      </c>
      <c r="P1" s="4" t="s">
        <v>85</v>
      </c>
    </row>
    <row r="2" spans="1:17" ht="21.75" customHeight="1">
      <c r="B2" s="99" t="s">
        <v>82</v>
      </c>
      <c r="C2" s="99"/>
      <c r="D2" s="99"/>
      <c r="E2" s="99"/>
      <c r="F2" s="99"/>
      <c r="G2" s="99"/>
      <c r="H2" s="99"/>
      <c r="I2" s="99"/>
      <c r="J2" s="99"/>
      <c r="K2" s="89"/>
      <c r="L2" s="89"/>
      <c r="M2" s="89"/>
      <c r="N2" s="89"/>
    </row>
    <row r="3" spans="1:17" ht="24" customHeight="1">
      <c r="B3" s="100" t="s">
        <v>100</v>
      </c>
      <c r="C3" s="100"/>
      <c r="D3" s="100"/>
      <c r="E3" s="100"/>
      <c r="F3" s="100"/>
      <c r="G3" s="100"/>
      <c r="H3" s="100"/>
      <c r="I3" s="100"/>
      <c r="J3" s="100"/>
      <c r="K3" s="90"/>
      <c r="L3" s="90"/>
      <c r="M3" s="90"/>
      <c r="N3" s="90"/>
    </row>
    <row r="4" spans="1:17" ht="28.8">
      <c r="A4" s="92" t="s">
        <v>0</v>
      </c>
      <c r="B4" s="1" t="s">
        <v>1</v>
      </c>
      <c r="C4" s="1" t="s">
        <v>59</v>
      </c>
      <c r="D4" s="1" t="s">
        <v>95</v>
      </c>
      <c r="E4" s="1" t="s">
        <v>102</v>
      </c>
      <c r="F4" s="1" t="s">
        <v>58</v>
      </c>
      <c r="G4" s="1" t="s">
        <v>83</v>
      </c>
      <c r="H4" s="56" t="s">
        <v>97</v>
      </c>
      <c r="I4" s="56" t="s">
        <v>106</v>
      </c>
      <c r="J4" s="56" t="s">
        <v>58</v>
      </c>
      <c r="K4" s="56"/>
      <c r="L4" s="56" t="s">
        <v>92</v>
      </c>
      <c r="M4" s="56" t="s">
        <v>58</v>
      </c>
      <c r="N4" s="1" t="s">
        <v>81</v>
      </c>
      <c r="Q4" s="1" t="s">
        <v>86</v>
      </c>
    </row>
    <row r="5" spans="1:17" ht="14.25" customHeight="1">
      <c r="A5" s="93">
        <v>18</v>
      </c>
      <c r="B5" s="5" t="s">
        <v>2</v>
      </c>
      <c r="C5" s="71">
        <v>9524</v>
      </c>
      <c r="D5" s="6">
        <v>31262153</v>
      </c>
      <c r="E5" s="75">
        <v>37671987</v>
      </c>
      <c r="F5" s="78">
        <f t="shared" ref="F5:F60" si="0">E5-D5</f>
        <v>6409834</v>
      </c>
      <c r="G5" s="16">
        <f t="shared" ref="G5:G61" si="1">-1+(E5/D5)</f>
        <v>0.20503495072780176</v>
      </c>
      <c r="H5" s="81">
        <f t="shared" ref="H5:H36" si="2">+$O$1*(D5/1000)</f>
        <v>2969904.5349999997</v>
      </c>
      <c r="I5" s="81">
        <f t="shared" ref="I5:I36" si="3">+$O$1*(E5/1000)</f>
        <v>3578838.7650000001</v>
      </c>
      <c r="J5" s="82">
        <f>+I5-H5</f>
        <v>608934.23000000045</v>
      </c>
      <c r="K5" s="74"/>
      <c r="L5" s="54">
        <f>+$Q$1*(E5/1000)</f>
        <v>0</v>
      </c>
      <c r="M5" s="54">
        <f>+I5-L5</f>
        <v>3578838.7650000001</v>
      </c>
      <c r="N5" s="8"/>
      <c r="Q5" s="8">
        <v>2501812</v>
      </c>
    </row>
    <row r="6" spans="1:17">
      <c r="A6" s="93">
        <v>22</v>
      </c>
      <c r="B6" s="10" t="s">
        <v>3</v>
      </c>
      <c r="C6" s="72">
        <v>12957</v>
      </c>
      <c r="D6" s="11">
        <v>22993726</v>
      </c>
      <c r="E6" s="76">
        <v>24523119</v>
      </c>
      <c r="F6" s="77">
        <f t="shared" si="0"/>
        <v>1529393</v>
      </c>
      <c r="G6" s="15">
        <f t="shared" si="1"/>
        <v>6.6513491549825332E-2</v>
      </c>
      <c r="H6" s="83">
        <f t="shared" si="2"/>
        <v>2184403.9699999997</v>
      </c>
      <c r="I6" s="83">
        <f t="shared" si="3"/>
        <v>2329696.3049999997</v>
      </c>
      <c r="J6" s="84">
        <f t="shared" ref="J6:J60" si="4">+I6-H6</f>
        <v>145292.33499999996</v>
      </c>
      <c r="K6" s="74"/>
      <c r="L6" s="54">
        <f t="shared" ref="L6:L60" si="5">+$Q$1*(E6/1000)</f>
        <v>0</v>
      </c>
      <c r="M6" s="54">
        <f t="shared" ref="M6:M60" si="6">+I6-L6</f>
        <v>2329696.3049999997</v>
      </c>
      <c r="N6" s="13">
        <v>1227889</v>
      </c>
      <c r="Q6" s="13">
        <v>1387608</v>
      </c>
    </row>
    <row r="7" spans="1:17">
      <c r="A7" s="93">
        <v>24</v>
      </c>
      <c r="B7" s="5" t="s">
        <v>4</v>
      </c>
      <c r="C7" s="71">
        <v>6980</v>
      </c>
      <c r="D7" s="6">
        <v>14378270</v>
      </c>
      <c r="E7" s="75">
        <v>15903417</v>
      </c>
      <c r="F7" s="78">
        <f t="shared" si="0"/>
        <v>1525147</v>
      </c>
      <c r="G7" s="16">
        <f t="shared" si="1"/>
        <v>0.10607305329500694</v>
      </c>
      <c r="H7" s="81">
        <f t="shared" si="2"/>
        <v>1365935.6500000001</v>
      </c>
      <c r="I7" s="81">
        <f t="shared" si="3"/>
        <v>1510824.615</v>
      </c>
      <c r="J7" s="82">
        <f t="shared" si="4"/>
        <v>144888.96499999985</v>
      </c>
      <c r="K7" s="74"/>
      <c r="L7" s="54">
        <f t="shared" si="5"/>
        <v>0</v>
      </c>
      <c r="M7" s="54">
        <f t="shared" si="6"/>
        <v>1510824.615</v>
      </c>
      <c r="N7" s="8"/>
      <c r="Q7" s="8">
        <v>271429</v>
      </c>
    </row>
    <row r="8" spans="1:17">
      <c r="A8" s="93">
        <v>43</v>
      </c>
      <c r="B8" s="10" t="s">
        <v>5</v>
      </c>
      <c r="C8" s="72">
        <v>7288</v>
      </c>
      <c r="D8" s="11">
        <v>23855061</v>
      </c>
      <c r="E8" s="76">
        <v>28570190</v>
      </c>
      <c r="F8" s="77">
        <f t="shared" si="0"/>
        <v>4715129</v>
      </c>
      <c r="G8" s="15">
        <f t="shared" si="1"/>
        <v>0.19765738599452742</v>
      </c>
      <c r="H8" s="83">
        <f t="shared" si="2"/>
        <v>2266230.7949999999</v>
      </c>
      <c r="I8" s="83">
        <f t="shared" si="3"/>
        <v>2714168.05</v>
      </c>
      <c r="J8" s="84">
        <f t="shared" si="4"/>
        <v>447937.25499999989</v>
      </c>
      <c r="K8" s="74"/>
      <c r="L8" s="54">
        <f t="shared" si="5"/>
        <v>0</v>
      </c>
      <c r="M8" s="54">
        <f t="shared" si="6"/>
        <v>2714168.05</v>
      </c>
      <c r="N8" s="13">
        <v>185587</v>
      </c>
      <c r="Q8" s="13">
        <v>1512772</v>
      </c>
    </row>
    <row r="9" spans="1:17">
      <c r="A9" s="93">
        <v>10</v>
      </c>
      <c r="B9" s="5" t="s">
        <v>6</v>
      </c>
      <c r="C9" s="71">
        <v>10847</v>
      </c>
      <c r="D9" s="6">
        <v>67965821</v>
      </c>
      <c r="E9" s="75">
        <v>84023841</v>
      </c>
      <c r="F9" s="78">
        <f t="shared" si="0"/>
        <v>16058020</v>
      </c>
      <c r="G9" s="16">
        <f t="shared" si="1"/>
        <v>0.23626610793092606</v>
      </c>
      <c r="H9" s="81">
        <f t="shared" si="2"/>
        <v>6456752.9949999992</v>
      </c>
      <c r="I9" s="81">
        <f t="shared" si="3"/>
        <v>7982264.8950000005</v>
      </c>
      <c r="J9" s="82">
        <f t="shared" si="4"/>
        <v>1525511.9000000013</v>
      </c>
      <c r="K9" s="74"/>
      <c r="L9" s="54">
        <f t="shared" si="5"/>
        <v>0</v>
      </c>
      <c r="M9" s="54">
        <f t="shared" si="6"/>
        <v>7982264.8950000005</v>
      </c>
      <c r="N9" s="8">
        <v>233017</v>
      </c>
      <c r="Q9" s="8">
        <v>3412467</v>
      </c>
    </row>
    <row r="10" spans="1:17">
      <c r="A10" s="93">
        <v>42</v>
      </c>
      <c r="B10" s="10" t="s">
        <v>7</v>
      </c>
      <c r="C10" s="72">
        <v>1428</v>
      </c>
      <c r="D10" s="11">
        <v>90459922</v>
      </c>
      <c r="E10" s="76">
        <v>91728012</v>
      </c>
      <c r="F10" s="77">
        <f t="shared" si="0"/>
        <v>1268090</v>
      </c>
      <c r="G10" s="15">
        <f t="shared" si="1"/>
        <v>1.4018252193496172E-2</v>
      </c>
      <c r="H10" s="83">
        <f t="shared" si="2"/>
        <v>8593692.5899999999</v>
      </c>
      <c r="I10" s="83">
        <f t="shared" si="3"/>
        <v>8714161.1400000006</v>
      </c>
      <c r="J10" s="84">
        <f t="shared" si="4"/>
        <v>120468.55000000075</v>
      </c>
      <c r="K10" s="74"/>
      <c r="L10" s="54">
        <f t="shared" si="5"/>
        <v>0</v>
      </c>
      <c r="M10" s="54">
        <f t="shared" si="6"/>
        <v>8714161.1400000006</v>
      </c>
      <c r="N10" s="13"/>
      <c r="Q10" s="13">
        <v>207781</v>
      </c>
    </row>
    <row r="11" spans="1:17">
      <c r="A11" s="93">
        <v>2</v>
      </c>
      <c r="B11" s="5" t="s">
        <v>8</v>
      </c>
      <c r="C11" s="71">
        <v>84511</v>
      </c>
      <c r="D11" s="6">
        <v>191756855</v>
      </c>
      <c r="E11" s="75">
        <v>215451981</v>
      </c>
      <c r="F11" s="78">
        <f t="shared" si="0"/>
        <v>23695126</v>
      </c>
      <c r="G11" s="16">
        <f t="shared" si="1"/>
        <v>0.12356859941200016</v>
      </c>
      <c r="H11" s="81">
        <f t="shared" si="2"/>
        <v>18216901.225000001</v>
      </c>
      <c r="I11" s="81">
        <f t="shared" si="3"/>
        <v>20467938.195</v>
      </c>
      <c r="J11" s="82">
        <f t="shared" si="4"/>
        <v>2251036.9699999988</v>
      </c>
      <c r="K11" s="74"/>
      <c r="L11" s="54">
        <f t="shared" si="5"/>
        <v>0</v>
      </c>
      <c r="M11" s="54">
        <f t="shared" si="6"/>
        <v>20467938.195</v>
      </c>
      <c r="N11" s="6">
        <v>5566528</v>
      </c>
      <c r="Q11" s="6">
        <v>11527221</v>
      </c>
    </row>
    <row r="12" spans="1:17">
      <c r="A12" s="93">
        <v>19</v>
      </c>
      <c r="B12" s="10" t="s">
        <v>9</v>
      </c>
      <c r="C12" s="72">
        <v>5916</v>
      </c>
      <c r="D12" s="11">
        <v>30958125</v>
      </c>
      <c r="E12" s="76">
        <v>33655497</v>
      </c>
      <c r="F12" s="77">
        <f t="shared" si="0"/>
        <v>2697372</v>
      </c>
      <c r="G12" s="15">
        <f t="shared" si="1"/>
        <v>8.7129695354612124E-2</v>
      </c>
      <c r="H12" s="83">
        <f t="shared" si="2"/>
        <v>2941021.875</v>
      </c>
      <c r="I12" s="83">
        <f t="shared" si="3"/>
        <v>3197272.2150000003</v>
      </c>
      <c r="J12" s="84">
        <f t="shared" si="4"/>
        <v>256250.34000000032</v>
      </c>
      <c r="K12" s="74"/>
      <c r="L12" s="54">
        <f t="shared" si="5"/>
        <v>0</v>
      </c>
      <c r="M12" s="54">
        <f t="shared" si="6"/>
        <v>3197272.2150000003</v>
      </c>
      <c r="N12" s="13">
        <v>414698</v>
      </c>
      <c r="Q12" s="13">
        <v>344417</v>
      </c>
    </row>
    <row r="13" spans="1:17">
      <c r="A13" s="93">
        <v>14</v>
      </c>
      <c r="B13" s="5" t="s">
        <v>10</v>
      </c>
      <c r="C13" s="71">
        <v>11916</v>
      </c>
      <c r="D13" s="6">
        <v>24318309</v>
      </c>
      <c r="E13" s="75">
        <v>28293704</v>
      </c>
      <c r="F13" s="78">
        <f t="shared" si="0"/>
        <v>3975395</v>
      </c>
      <c r="G13" s="16">
        <f t="shared" si="1"/>
        <v>0.16347333196563962</v>
      </c>
      <c r="H13" s="81">
        <f t="shared" si="2"/>
        <v>2310239.355</v>
      </c>
      <c r="I13" s="81">
        <f t="shared" si="3"/>
        <v>2687901.8800000004</v>
      </c>
      <c r="J13" s="82">
        <f t="shared" si="4"/>
        <v>377662.52500000037</v>
      </c>
      <c r="K13" s="74"/>
      <c r="L13" s="54">
        <f t="shared" si="5"/>
        <v>0</v>
      </c>
      <c r="M13" s="54">
        <f t="shared" si="6"/>
        <v>2687901.8800000004</v>
      </c>
      <c r="N13" s="8">
        <v>448199</v>
      </c>
      <c r="Q13" s="8">
        <v>300752</v>
      </c>
    </row>
    <row r="14" spans="1:17">
      <c r="A14" s="93">
        <v>37</v>
      </c>
      <c r="B14" s="10" t="s">
        <v>11</v>
      </c>
      <c r="C14" s="72">
        <v>1686</v>
      </c>
      <c r="D14" s="11">
        <v>6015846</v>
      </c>
      <c r="E14" s="76">
        <v>6777229</v>
      </c>
      <c r="F14" s="77">
        <f t="shared" si="0"/>
        <v>761383</v>
      </c>
      <c r="G14" s="15">
        <f t="shared" si="1"/>
        <v>0.12656291401076425</v>
      </c>
      <c r="H14" s="83">
        <f t="shared" si="2"/>
        <v>571505.37</v>
      </c>
      <c r="I14" s="83">
        <f t="shared" si="3"/>
        <v>643836.755</v>
      </c>
      <c r="J14" s="84">
        <f t="shared" si="4"/>
        <v>72331.385000000009</v>
      </c>
      <c r="K14" s="74"/>
      <c r="L14" s="54">
        <f t="shared" si="5"/>
        <v>0</v>
      </c>
      <c r="M14" s="54">
        <f t="shared" si="6"/>
        <v>643836.755</v>
      </c>
      <c r="N14" s="13"/>
      <c r="Q14" s="13">
        <v>150706</v>
      </c>
    </row>
    <row r="15" spans="1:17">
      <c r="A15" s="93">
        <v>16</v>
      </c>
      <c r="B15" s="5" t="s">
        <v>12</v>
      </c>
      <c r="C15" s="71">
        <v>8904</v>
      </c>
      <c r="D15" s="6">
        <v>23276487</v>
      </c>
      <c r="E15" s="75">
        <v>26112652</v>
      </c>
      <c r="F15" s="78">
        <f t="shared" si="0"/>
        <v>2836165</v>
      </c>
      <c r="G15" s="16">
        <f t="shared" si="1"/>
        <v>0.12184678040118335</v>
      </c>
      <c r="H15" s="81">
        <f t="shared" si="2"/>
        <v>2211266.2650000001</v>
      </c>
      <c r="I15" s="81">
        <f t="shared" si="3"/>
        <v>2480701.94</v>
      </c>
      <c r="J15" s="82">
        <f t="shared" si="4"/>
        <v>269435.67499999981</v>
      </c>
      <c r="K15" s="74"/>
      <c r="L15" s="54">
        <f t="shared" si="5"/>
        <v>0</v>
      </c>
      <c r="M15" s="54">
        <f t="shared" si="6"/>
        <v>2480701.94</v>
      </c>
      <c r="N15" s="8"/>
      <c r="Q15" s="8">
        <v>326928</v>
      </c>
    </row>
    <row r="16" spans="1:17">
      <c r="A16" s="93">
        <v>30</v>
      </c>
      <c r="B16" s="10" t="s">
        <v>13</v>
      </c>
      <c r="C16" s="72">
        <v>9491</v>
      </c>
      <c r="D16" s="11">
        <v>26557436</v>
      </c>
      <c r="E16" s="76">
        <v>33147022</v>
      </c>
      <c r="F16" s="77">
        <f t="shared" si="0"/>
        <v>6589586</v>
      </c>
      <c r="G16" s="15">
        <f t="shared" si="1"/>
        <v>0.24812583564166357</v>
      </c>
      <c r="H16" s="83">
        <f t="shared" si="2"/>
        <v>2522956.42</v>
      </c>
      <c r="I16" s="83">
        <f t="shared" si="3"/>
        <v>3148967.09</v>
      </c>
      <c r="J16" s="84">
        <f t="shared" si="4"/>
        <v>626010.66999999993</v>
      </c>
      <c r="K16" s="74"/>
      <c r="L16" s="54">
        <f t="shared" si="5"/>
        <v>0</v>
      </c>
      <c r="M16" s="54">
        <f t="shared" si="6"/>
        <v>3148967.09</v>
      </c>
      <c r="N16" s="13">
        <v>683681</v>
      </c>
      <c r="Q16" s="13">
        <v>6605270</v>
      </c>
    </row>
    <row r="17" spans="1:17">
      <c r="A17" s="93">
        <v>39</v>
      </c>
      <c r="B17" s="5" t="s">
        <v>14</v>
      </c>
      <c r="C17" s="71">
        <v>3017</v>
      </c>
      <c r="D17" s="6">
        <v>64968047</v>
      </c>
      <c r="E17" s="75">
        <v>66493477</v>
      </c>
      <c r="F17" s="78">
        <f t="shared" si="0"/>
        <v>1525430</v>
      </c>
      <c r="G17" s="16">
        <f t="shared" si="1"/>
        <v>2.3479696103532177E-2</v>
      </c>
      <c r="H17" s="81">
        <f t="shared" si="2"/>
        <v>6171964.4649999999</v>
      </c>
      <c r="I17" s="81">
        <f t="shared" si="3"/>
        <v>6316880.3149999995</v>
      </c>
      <c r="J17" s="82">
        <f t="shared" si="4"/>
        <v>144915.84999999963</v>
      </c>
      <c r="K17" s="74"/>
      <c r="L17" s="54">
        <f t="shared" si="5"/>
        <v>0</v>
      </c>
      <c r="M17" s="54">
        <f t="shared" si="6"/>
        <v>6316880.3149999995</v>
      </c>
      <c r="N17" s="8">
        <v>42667</v>
      </c>
      <c r="Q17" s="8">
        <v>494006</v>
      </c>
    </row>
    <row r="18" spans="1:17">
      <c r="A18" s="93">
        <v>8</v>
      </c>
      <c r="B18" s="10" t="s">
        <v>15</v>
      </c>
      <c r="C18" s="72">
        <v>11617</v>
      </c>
      <c r="D18" s="11">
        <v>65459187</v>
      </c>
      <c r="E18" s="76">
        <v>72613014</v>
      </c>
      <c r="F18" s="77">
        <f t="shared" si="0"/>
        <v>7153827</v>
      </c>
      <c r="G18" s="15">
        <f t="shared" si="1"/>
        <v>0.10928682936437939</v>
      </c>
      <c r="H18" s="83">
        <f t="shared" si="2"/>
        <v>6218622.7649999997</v>
      </c>
      <c r="I18" s="83">
        <f t="shared" si="3"/>
        <v>6898236.3299999991</v>
      </c>
      <c r="J18" s="84">
        <f t="shared" si="4"/>
        <v>679613.56499999948</v>
      </c>
      <c r="K18" s="74"/>
      <c r="L18" s="54">
        <f t="shared" si="5"/>
        <v>0</v>
      </c>
      <c r="M18" s="54">
        <f t="shared" si="6"/>
        <v>6898236.3299999991</v>
      </c>
      <c r="N18" s="13">
        <v>987577</v>
      </c>
      <c r="Q18" s="13">
        <v>3884623</v>
      </c>
    </row>
    <row r="19" spans="1:17">
      <c r="A19" s="93">
        <v>7</v>
      </c>
      <c r="B19" s="5" t="s">
        <v>16</v>
      </c>
      <c r="C19" s="71">
        <v>108454</v>
      </c>
      <c r="D19" s="6">
        <v>556813455</v>
      </c>
      <c r="E19" s="75">
        <v>667426101</v>
      </c>
      <c r="F19" s="78">
        <f t="shared" si="0"/>
        <v>110612646</v>
      </c>
      <c r="G19" s="16">
        <f t="shared" si="1"/>
        <v>0.19865296897324436</v>
      </c>
      <c r="H19" s="81">
        <f t="shared" si="2"/>
        <v>52897278.224999994</v>
      </c>
      <c r="I19" s="81">
        <f t="shared" si="3"/>
        <v>63405479.594999999</v>
      </c>
      <c r="J19" s="82">
        <f t="shared" si="4"/>
        <v>10508201.370000005</v>
      </c>
      <c r="K19" s="74"/>
      <c r="L19" s="54">
        <f t="shared" si="5"/>
        <v>0</v>
      </c>
      <c r="M19" s="54">
        <f t="shared" si="6"/>
        <v>63405479.594999999</v>
      </c>
      <c r="N19" s="8">
        <v>9773402</v>
      </c>
      <c r="Q19" s="8">
        <v>17002020</v>
      </c>
    </row>
    <row r="20" spans="1:17">
      <c r="A20" s="93">
        <v>6</v>
      </c>
      <c r="B20" s="10" t="s">
        <v>17</v>
      </c>
      <c r="C20" s="72">
        <v>122713</v>
      </c>
      <c r="D20" s="11">
        <v>713670901</v>
      </c>
      <c r="E20" s="76">
        <v>783663410</v>
      </c>
      <c r="F20" s="77">
        <f t="shared" si="0"/>
        <v>69992509</v>
      </c>
      <c r="G20" s="15">
        <f t="shared" si="1"/>
        <v>9.8073928616013495E-2</v>
      </c>
      <c r="H20" s="83">
        <f t="shared" si="2"/>
        <v>67798735.594999999</v>
      </c>
      <c r="I20" s="83">
        <f t="shared" si="3"/>
        <v>74448023.950000003</v>
      </c>
      <c r="J20" s="84">
        <f t="shared" si="4"/>
        <v>6649288.3550000042</v>
      </c>
      <c r="K20" s="74"/>
      <c r="L20" s="54">
        <f t="shared" si="5"/>
        <v>0</v>
      </c>
      <c r="M20" s="54">
        <f t="shared" si="6"/>
        <v>74448023.950000003</v>
      </c>
      <c r="N20" s="11">
        <v>23677209</v>
      </c>
      <c r="Q20" s="11">
        <v>40530429</v>
      </c>
    </row>
    <row r="21" spans="1:17">
      <c r="A21" s="93">
        <v>50</v>
      </c>
      <c r="B21" s="5" t="s">
        <v>18</v>
      </c>
      <c r="C21" s="71">
        <v>1209</v>
      </c>
      <c r="D21" s="6">
        <v>8015833</v>
      </c>
      <c r="E21" s="75">
        <v>9059615</v>
      </c>
      <c r="F21" s="78">
        <f t="shared" si="0"/>
        <v>1043782</v>
      </c>
      <c r="G21" s="16">
        <f t="shared" si="1"/>
        <v>0.13021503816259639</v>
      </c>
      <c r="H21" s="81">
        <f t="shared" si="2"/>
        <v>761504.13500000001</v>
      </c>
      <c r="I21" s="81">
        <f t="shared" si="3"/>
        <v>860663.42499999993</v>
      </c>
      <c r="J21" s="82">
        <f t="shared" si="4"/>
        <v>99159.289999999921</v>
      </c>
      <c r="K21" s="74"/>
      <c r="L21" s="54">
        <f t="shared" si="5"/>
        <v>0</v>
      </c>
      <c r="M21" s="54">
        <f t="shared" si="6"/>
        <v>860663.42499999993</v>
      </c>
      <c r="N21" s="8"/>
      <c r="Q21" s="8">
        <v>2421421</v>
      </c>
    </row>
    <row r="22" spans="1:17">
      <c r="A22" s="93">
        <v>38</v>
      </c>
      <c r="B22" s="10" t="s">
        <v>19</v>
      </c>
      <c r="C22" s="72">
        <v>13785</v>
      </c>
      <c r="D22" s="11">
        <v>36577412</v>
      </c>
      <c r="E22" s="76">
        <v>44343881</v>
      </c>
      <c r="F22" s="77">
        <f t="shared" si="0"/>
        <v>7766469</v>
      </c>
      <c r="G22" s="15">
        <f t="shared" si="1"/>
        <v>0.21232964759781248</v>
      </c>
      <c r="H22" s="83">
        <f t="shared" si="2"/>
        <v>3474854.1399999997</v>
      </c>
      <c r="I22" s="83">
        <f t="shared" si="3"/>
        <v>4212668.6950000003</v>
      </c>
      <c r="J22" s="84">
        <f t="shared" si="4"/>
        <v>737814.55500000063</v>
      </c>
      <c r="K22" s="74"/>
      <c r="L22" s="54">
        <f t="shared" si="5"/>
        <v>0</v>
      </c>
      <c r="M22" s="54">
        <f t="shared" si="6"/>
        <v>4212668.6950000003</v>
      </c>
      <c r="N22" s="13"/>
      <c r="Q22" s="13">
        <v>1342889</v>
      </c>
    </row>
    <row r="23" spans="1:17">
      <c r="A23" s="93">
        <v>53</v>
      </c>
      <c r="B23" s="5" t="s">
        <v>20</v>
      </c>
      <c r="C23" s="71">
        <v>831</v>
      </c>
      <c r="D23" s="6">
        <v>8898208</v>
      </c>
      <c r="E23" s="75">
        <v>9104415</v>
      </c>
      <c r="F23" s="78">
        <f t="shared" si="0"/>
        <v>206207</v>
      </c>
      <c r="G23" s="16">
        <f t="shared" si="1"/>
        <v>2.3173991886905831E-2</v>
      </c>
      <c r="H23" s="81">
        <f t="shared" si="2"/>
        <v>845329.76</v>
      </c>
      <c r="I23" s="81">
        <f t="shared" si="3"/>
        <v>864919.42500000005</v>
      </c>
      <c r="J23" s="82">
        <f t="shared" si="4"/>
        <v>19589.665000000037</v>
      </c>
      <c r="K23" s="74"/>
      <c r="L23" s="54">
        <f t="shared" si="5"/>
        <v>0</v>
      </c>
      <c r="M23" s="54">
        <f t="shared" si="6"/>
        <v>864919.42500000005</v>
      </c>
      <c r="N23" s="8"/>
      <c r="Q23" s="8">
        <v>71522</v>
      </c>
    </row>
    <row r="24" spans="1:17">
      <c r="A24" s="93">
        <v>46</v>
      </c>
      <c r="B24" s="10" t="s">
        <v>21</v>
      </c>
      <c r="C24" s="72">
        <v>3344</v>
      </c>
      <c r="D24" s="11">
        <v>21878843</v>
      </c>
      <c r="E24" s="76">
        <v>32637207</v>
      </c>
      <c r="F24" s="77">
        <f t="shared" si="0"/>
        <v>10758364</v>
      </c>
      <c r="G24" s="15">
        <f t="shared" si="1"/>
        <v>0.4917245395471781</v>
      </c>
      <c r="H24" s="83">
        <f t="shared" si="2"/>
        <v>2078490.085</v>
      </c>
      <c r="I24" s="83">
        <f t="shared" si="3"/>
        <v>3100534.665</v>
      </c>
      <c r="J24" s="84">
        <f t="shared" si="4"/>
        <v>1022044.5800000001</v>
      </c>
      <c r="K24" s="74"/>
      <c r="L24" s="54">
        <f t="shared" si="5"/>
        <v>0</v>
      </c>
      <c r="M24" s="54">
        <f t="shared" si="6"/>
        <v>3100534.665</v>
      </c>
      <c r="N24" s="13"/>
      <c r="Q24" s="13">
        <v>740121</v>
      </c>
    </row>
    <row r="25" spans="1:17">
      <c r="A25" s="93">
        <v>12</v>
      </c>
      <c r="B25" s="5" t="s">
        <v>22</v>
      </c>
      <c r="C25" s="71">
        <v>16179</v>
      </c>
      <c r="D25" s="6">
        <v>41721768</v>
      </c>
      <c r="E25" s="75">
        <v>45380502</v>
      </c>
      <c r="F25" s="78">
        <f t="shared" si="0"/>
        <v>3658734</v>
      </c>
      <c r="G25" s="16">
        <f t="shared" si="1"/>
        <v>8.7693647114858608E-2</v>
      </c>
      <c r="H25" s="81">
        <f t="shared" si="2"/>
        <v>3963567.9599999995</v>
      </c>
      <c r="I25" s="81">
        <f t="shared" si="3"/>
        <v>4311147.6900000004</v>
      </c>
      <c r="J25" s="82">
        <f t="shared" si="4"/>
        <v>347579.73000000091</v>
      </c>
      <c r="K25" s="74"/>
      <c r="L25" s="54">
        <f t="shared" si="5"/>
        <v>0</v>
      </c>
      <c r="M25" s="54">
        <f t="shared" si="6"/>
        <v>4311147.6900000004</v>
      </c>
      <c r="N25" s="8">
        <v>1869</v>
      </c>
      <c r="Q25" s="8">
        <v>1001375</v>
      </c>
    </row>
    <row r="26" spans="1:17">
      <c r="A26" s="93">
        <v>51</v>
      </c>
      <c r="B26" s="10" t="s">
        <v>23</v>
      </c>
      <c r="C26" s="72">
        <v>12470</v>
      </c>
      <c r="D26" s="11">
        <v>38885958</v>
      </c>
      <c r="E26" s="76">
        <v>43624319</v>
      </c>
      <c r="F26" s="77">
        <f t="shared" si="0"/>
        <v>4738361</v>
      </c>
      <c r="G26" s="15">
        <f t="shared" si="1"/>
        <v>0.12185275209112767</v>
      </c>
      <c r="H26" s="83">
        <f t="shared" si="2"/>
        <v>3694166.01</v>
      </c>
      <c r="I26" s="83">
        <f t="shared" si="3"/>
        <v>4144310.3050000002</v>
      </c>
      <c r="J26" s="84">
        <f t="shared" si="4"/>
        <v>450144.29500000039</v>
      </c>
      <c r="K26" s="74"/>
      <c r="L26" s="54">
        <f t="shared" si="5"/>
        <v>0</v>
      </c>
      <c r="M26" s="54">
        <f t="shared" si="6"/>
        <v>4144310.3050000002</v>
      </c>
      <c r="N26" s="13">
        <v>1667469</v>
      </c>
      <c r="Q26" s="13">
        <v>1407895</v>
      </c>
    </row>
    <row r="27" spans="1:17">
      <c r="A27" s="93">
        <v>36</v>
      </c>
      <c r="B27" s="5" t="s">
        <v>24</v>
      </c>
      <c r="C27" s="71">
        <v>2044</v>
      </c>
      <c r="D27" s="6">
        <v>27393689</v>
      </c>
      <c r="E27" s="75">
        <v>28117927</v>
      </c>
      <c r="F27" s="78">
        <f t="shared" si="0"/>
        <v>724238</v>
      </c>
      <c r="G27" s="16">
        <f t="shared" si="1"/>
        <v>2.643813325032629E-2</v>
      </c>
      <c r="H27" s="81">
        <f t="shared" si="2"/>
        <v>2602400.4550000001</v>
      </c>
      <c r="I27" s="81">
        <f t="shared" si="3"/>
        <v>2671203.0649999999</v>
      </c>
      <c r="J27" s="82">
        <f t="shared" si="4"/>
        <v>68802.60999999987</v>
      </c>
      <c r="K27" s="74"/>
      <c r="L27" s="54">
        <f t="shared" si="5"/>
        <v>0</v>
      </c>
      <c r="M27" s="54">
        <f t="shared" si="6"/>
        <v>2671203.0649999999</v>
      </c>
      <c r="N27" s="8"/>
      <c r="Q27" s="8">
        <v>497662</v>
      </c>
    </row>
    <row r="28" spans="1:17">
      <c r="A28" s="93">
        <v>15</v>
      </c>
      <c r="B28" s="10" t="s">
        <v>25</v>
      </c>
      <c r="C28" s="72">
        <v>32033</v>
      </c>
      <c r="D28" s="11">
        <v>120722587</v>
      </c>
      <c r="E28" s="76">
        <v>158182074</v>
      </c>
      <c r="F28" s="77">
        <f t="shared" si="0"/>
        <v>37459487</v>
      </c>
      <c r="G28" s="15">
        <f t="shared" si="1"/>
        <v>0.3102939386148178</v>
      </c>
      <c r="H28" s="83">
        <f t="shared" si="2"/>
        <v>11468645.765000001</v>
      </c>
      <c r="I28" s="83">
        <f t="shared" si="3"/>
        <v>15027297.029999999</v>
      </c>
      <c r="J28" s="84">
        <f t="shared" si="4"/>
        <v>3558651.2649999987</v>
      </c>
      <c r="K28" s="74"/>
      <c r="L28" s="54">
        <f t="shared" si="5"/>
        <v>0</v>
      </c>
      <c r="M28" s="54">
        <f t="shared" si="6"/>
        <v>15027297.029999999</v>
      </c>
      <c r="N28" s="13">
        <v>917091</v>
      </c>
      <c r="Q28" s="13">
        <v>3159054</v>
      </c>
    </row>
    <row r="29" spans="1:17">
      <c r="A29" s="93">
        <v>5</v>
      </c>
      <c r="B29" s="5" t="s">
        <v>26</v>
      </c>
      <c r="C29" s="71">
        <v>72223</v>
      </c>
      <c r="D29" s="6">
        <v>190187264</v>
      </c>
      <c r="E29" s="75">
        <v>218472167</v>
      </c>
      <c r="F29" s="78">
        <f t="shared" si="0"/>
        <v>28284903</v>
      </c>
      <c r="G29" s="16">
        <f t="shared" si="1"/>
        <v>0.14872133078269645</v>
      </c>
      <c r="H29" s="81">
        <f t="shared" si="2"/>
        <v>18067790.079999998</v>
      </c>
      <c r="I29" s="81">
        <f t="shared" si="3"/>
        <v>20754855.864999998</v>
      </c>
      <c r="J29" s="82">
        <f t="shared" si="4"/>
        <v>2687065.7850000001</v>
      </c>
      <c r="K29" s="74"/>
      <c r="L29" s="54">
        <f t="shared" si="5"/>
        <v>0</v>
      </c>
      <c r="M29" s="54">
        <f t="shared" si="6"/>
        <v>20754855.864999998</v>
      </c>
      <c r="N29" s="8">
        <v>3559128</v>
      </c>
      <c r="Q29" s="8">
        <v>0</v>
      </c>
    </row>
    <row r="30" spans="1:17">
      <c r="A30" s="93">
        <v>48</v>
      </c>
      <c r="B30" s="10" t="s">
        <v>27</v>
      </c>
      <c r="C30" s="72">
        <v>1946</v>
      </c>
      <c r="D30" s="11">
        <v>8857624</v>
      </c>
      <c r="E30" s="76">
        <v>9808281</v>
      </c>
      <c r="F30" s="77">
        <f t="shared" si="0"/>
        <v>950657</v>
      </c>
      <c r="G30" s="15">
        <f t="shared" si="1"/>
        <v>0.10732641168782964</v>
      </c>
      <c r="H30" s="83">
        <f t="shared" si="2"/>
        <v>841474.28</v>
      </c>
      <c r="I30" s="83">
        <f t="shared" si="3"/>
        <v>931786.69500000007</v>
      </c>
      <c r="J30" s="84">
        <f t="shared" si="4"/>
        <v>90312.415000000037</v>
      </c>
      <c r="K30" s="74"/>
      <c r="L30" s="54">
        <f t="shared" si="5"/>
        <v>0</v>
      </c>
      <c r="M30" s="54">
        <f t="shared" si="6"/>
        <v>931786.69500000007</v>
      </c>
      <c r="N30" s="13"/>
      <c r="Q30" s="13">
        <v>222936</v>
      </c>
    </row>
    <row r="31" spans="1:17">
      <c r="A31" s="93">
        <v>56</v>
      </c>
      <c r="B31" s="5" t="s">
        <v>28</v>
      </c>
      <c r="C31" s="71">
        <v>20525</v>
      </c>
      <c r="D31" s="6">
        <v>52621640</v>
      </c>
      <c r="E31" s="75">
        <v>75722414</v>
      </c>
      <c r="F31" s="78">
        <f t="shared" si="0"/>
        <v>23100774</v>
      </c>
      <c r="G31" s="16">
        <f t="shared" si="1"/>
        <v>0.43899760630797524</v>
      </c>
      <c r="H31" s="81">
        <f t="shared" si="2"/>
        <v>4999055.8</v>
      </c>
      <c r="I31" s="81">
        <f t="shared" si="3"/>
        <v>7193629.3300000001</v>
      </c>
      <c r="J31" s="82">
        <f t="shared" si="4"/>
        <v>2194573.5300000003</v>
      </c>
      <c r="K31" s="74"/>
      <c r="L31" s="54">
        <f t="shared" si="5"/>
        <v>0</v>
      </c>
      <c r="M31" s="54">
        <f t="shared" si="6"/>
        <v>7193629.3300000001</v>
      </c>
      <c r="N31" s="8">
        <v>463054</v>
      </c>
      <c r="Q31" s="8">
        <v>1921773</v>
      </c>
    </row>
    <row r="32" spans="1:17">
      <c r="A32" s="93">
        <v>25</v>
      </c>
      <c r="B32" s="10" t="s">
        <v>29</v>
      </c>
      <c r="C32" s="72">
        <v>1718</v>
      </c>
      <c r="D32" s="11">
        <v>640592237</v>
      </c>
      <c r="E32" s="76">
        <v>620391003</v>
      </c>
      <c r="F32" s="77">
        <f t="shared" si="0"/>
        <v>-20201234</v>
      </c>
      <c r="G32" s="15">
        <f t="shared" si="1"/>
        <v>-3.1535246344235657E-2</v>
      </c>
      <c r="H32" s="83">
        <f t="shared" si="2"/>
        <v>60856262.514999993</v>
      </c>
      <c r="I32" s="83">
        <f t="shared" si="3"/>
        <v>58937145.285000004</v>
      </c>
      <c r="J32" s="84">
        <f t="shared" si="4"/>
        <v>-1919117.2299999893</v>
      </c>
      <c r="K32" s="74"/>
      <c r="L32" s="54">
        <f t="shared" si="5"/>
        <v>0</v>
      </c>
      <c r="M32" s="54">
        <f t="shared" si="6"/>
        <v>58937145.285000004</v>
      </c>
      <c r="N32" s="13"/>
      <c r="Q32" s="13">
        <v>19313439</v>
      </c>
    </row>
    <row r="33" spans="1:17">
      <c r="A33" s="93">
        <v>41</v>
      </c>
      <c r="B33" s="5" t="s">
        <v>30</v>
      </c>
      <c r="C33" s="71">
        <v>8917</v>
      </c>
      <c r="D33" s="6">
        <v>7696321</v>
      </c>
      <c r="E33" s="75">
        <v>8559793</v>
      </c>
      <c r="F33" s="78">
        <f t="shared" si="0"/>
        <v>863472</v>
      </c>
      <c r="G33" s="16">
        <f t="shared" si="1"/>
        <v>0.11219282563708033</v>
      </c>
      <c r="H33" s="81">
        <f t="shared" si="2"/>
        <v>731150.495</v>
      </c>
      <c r="I33" s="81">
        <f t="shared" si="3"/>
        <v>813180.33499999996</v>
      </c>
      <c r="J33" s="82">
        <f t="shared" si="4"/>
        <v>82029.839999999967</v>
      </c>
      <c r="K33" s="74"/>
      <c r="L33" s="54">
        <f t="shared" si="5"/>
        <v>0</v>
      </c>
      <c r="M33" s="54">
        <f t="shared" si="6"/>
        <v>813180.33499999996</v>
      </c>
      <c r="N33" s="8"/>
      <c r="Q33" s="8">
        <v>247676</v>
      </c>
    </row>
    <row r="34" spans="1:17">
      <c r="A34" s="93">
        <v>47</v>
      </c>
      <c r="B34" s="10" t="s">
        <v>31</v>
      </c>
      <c r="C34" s="72">
        <v>1964</v>
      </c>
      <c r="D34" s="11">
        <v>9181921</v>
      </c>
      <c r="E34" s="76">
        <v>11901925</v>
      </c>
      <c r="F34" s="77">
        <f t="shared" si="0"/>
        <v>2720004</v>
      </c>
      <c r="G34" s="15">
        <f t="shared" si="1"/>
        <v>0.29623474216343171</v>
      </c>
      <c r="H34" s="83">
        <f t="shared" si="2"/>
        <v>872282.495</v>
      </c>
      <c r="I34" s="83">
        <f t="shared" si="3"/>
        <v>1130682.875</v>
      </c>
      <c r="J34" s="84">
        <f t="shared" si="4"/>
        <v>258400.38</v>
      </c>
      <c r="K34" s="74"/>
      <c r="L34" s="54">
        <f t="shared" si="5"/>
        <v>0</v>
      </c>
      <c r="M34" s="54">
        <f t="shared" si="6"/>
        <v>1130682.875</v>
      </c>
      <c r="N34" s="13"/>
      <c r="Q34" s="13">
        <v>150204</v>
      </c>
    </row>
    <row r="35" spans="1:17">
      <c r="A35" s="93">
        <v>54</v>
      </c>
      <c r="B35" s="5" t="s">
        <v>32</v>
      </c>
      <c r="C35" s="71">
        <v>4860</v>
      </c>
      <c r="D35" s="6">
        <v>13955467</v>
      </c>
      <c r="E35" s="75">
        <v>16894922</v>
      </c>
      <c r="F35" s="78">
        <f t="shared" si="0"/>
        <v>2939455</v>
      </c>
      <c r="G35" s="16">
        <f t="shared" si="1"/>
        <v>0.21063107382934598</v>
      </c>
      <c r="H35" s="81">
        <f t="shared" si="2"/>
        <v>1325769.365</v>
      </c>
      <c r="I35" s="81">
        <f t="shared" si="3"/>
        <v>1605017.5899999999</v>
      </c>
      <c r="J35" s="82">
        <f t="shared" si="4"/>
        <v>279248.22499999986</v>
      </c>
      <c r="K35" s="74"/>
      <c r="L35" s="54">
        <f t="shared" si="5"/>
        <v>0</v>
      </c>
      <c r="M35" s="54">
        <f t="shared" si="6"/>
        <v>1605017.5899999999</v>
      </c>
      <c r="N35" s="8"/>
      <c r="Q35" s="8">
        <v>461115</v>
      </c>
    </row>
    <row r="36" spans="1:17">
      <c r="A36" s="93">
        <v>4</v>
      </c>
      <c r="B36" s="10" t="s">
        <v>33</v>
      </c>
      <c r="C36" s="72">
        <v>119533</v>
      </c>
      <c r="D36" s="11">
        <v>334381732</v>
      </c>
      <c r="E36" s="76">
        <v>370604623</v>
      </c>
      <c r="F36" s="77">
        <f t="shared" si="0"/>
        <v>36222891</v>
      </c>
      <c r="G36" s="15">
        <f t="shared" si="1"/>
        <v>0.10832796033247405</v>
      </c>
      <c r="H36" s="83">
        <f t="shared" si="2"/>
        <v>31766264.540000003</v>
      </c>
      <c r="I36" s="83">
        <f t="shared" si="3"/>
        <v>35207439.185000002</v>
      </c>
      <c r="J36" s="84">
        <f t="shared" si="4"/>
        <v>3441174.6449999996</v>
      </c>
      <c r="K36" s="74"/>
      <c r="L36" s="54">
        <f t="shared" si="5"/>
        <v>0</v>
      </c>
      <c r="M36" s="54">
        <f t="shared" si="6"/>
        <v>35207439.185000002</v>
      </c>
      <c r="N36" s="13">
        <v>22694684</v>
      </c>
      <c r="Q36" s="13">
        <v>7105353</v>
      </c>
    </row>
    <row r="37" spans="1:17">
      <c r="A37" s="93">
        <v>23</v>
      </c>
      <c r="B37" s="5" t="s">
        <v>34</v>
      </c>
      <c r="C37" s="71">
        <v>4896</v>
      </c>
      <c r="D37" s="6">
        <v>16306308</v>
      </c>
      <c r="E37" s="75">
        <v>15834639</v>
      </c>
      <c r="F37" s="78">
        <f t="shared" si="0"/>
        <v>-471669</v>
      </c>
      <c r="G37" s="16">
        <f t="shared" si="1"/>
        <v>-2.8925554454141356E-2</v>
      </c>
      <c r="H37" s="81">
        <f t="shared" ref="H37:H60" si="7">+$O$1*(D37/1000)</f>
        <v>1549099.26</v>
      </c>
      <c r="I37" s="81">
        <f t="shared" ref="I37:I60" si="8">+$O$1*(E37/1000)</f>
        <v>1504290.7049999998</v>
      </c>
      <c r="J37" s="82">
        <f t="shared" si="4"/>
        <v>-44808.555000000168</v>
      </c>
      <c r="K37" s="74"/>
      <c r="L37" s="54">
        <f t="shared" si="5"/>
        <v>0</v>
      </c>
      <c r="M37" s="54">
        <f t="shared" si="6"/>
        <v>1504290.7049999998</v>
      </c>
      <c r="N37" s="8"/>
      <c r="Q37" s="8">
        <v>1758323</v>
      </c>
    </row>
    <row r="38" spans="1:17">
      <c r="A38" s="93">
        <v>49</v>
      </c>
      <c r="B38" s="10" t="s">
        <v>35</v>
      </c>
      <c r="C38" s="72">
        <v>17473</v>
      </c>
      <c r="D38" s="11">
        <v>89265548</v>
      </c>
      <c r="E38" s="76">
        <v>108635716</v>
      </c>
      <c r="F38" s="77">
        <f t="shared" si="0"/>
        <v>19370168</v>
      </c>
      <c r="G38" s="15">
        <f t="shared" si="1"/>
        <v>0.21699489258722759</v>
      </c>
      <c r="H38" s="83">
        <f t="shared" si="7"/>
        <v>8480227.0599999987</v>
      </c>
      <c r="I38" s="83">
        <f t="shared" si="8"/>
        <v>10320393.02</v>
      </c>
      <c r="J38" s="84">
        <f t="shared" si="4"/>
        <v>1840165.9600000009</v>
      </c>
      <c r="K38" s="74"/>
      <c r="L38" s="54">
        <f t="shared" si="5"/>
        <v>0</v>
      </c>
      <c r="M38" s="54">
        <f t="shared" si="6"/>
        <v>10320393.02</v>
      </c>
      <c r="N38" s="13">
        <v>2492515</v>
      </c>
      <c r="Q38" s="13">
        <v>2290633</v>
      </c>
    </row>
    <row r="39" spans="1:17">
      <c r="A39" s="93">
        <v>55</v>
      </c>
      <c r="B39" s="5" t="s">
        <v>36</v>
      </c>
      <c r="C39" s="71">
        <v>519</v>
      </c>
      <c r="D39" s="6">
        <v>1743043</v>
      </c>
      <c r="E39" s="75">
        <v>2028826</v>
      </c>
      <c r="F39" s="78">
        <f t="shared" si="0"/>
        <v>285783</v>
      </c>
      <c r="G39" s="16">
        <f t="shared" si="1"/>
        <v>0.16395636825941762</v>
      </c>
      <c r="H39" s="81">
        <f t="shared" si="7"/>
        <v>165589.08499999999</v>
      </c>
      <c r="I39" s="81">
        <f t="shared" si="8"/>
        <v>192738.47</v>
      </c>
      <c r="J39" s="82">
        <f t="shared" si="4"/>
        <v>27149.385000000009</v>
      </c>
      <c r="K39" s="74"/>
      <c r="L39" s="54">
        <f t="shared" si="5"/>
        <v>0</v>
      </c>
      <c r="M39" s="54">
        <f t="shared" si="6"/>
        <v>192738.47</v>
      </c>
      <c r="N39" s="8"/>
      <c r="Q39" s="8">
        <v>67778</v>
      </c>
    </row>
    <row r="40" spans="1:17">
      <c r="A40" s="93">
        <v>11</v>
      </c>
      <c r="B40" s="10" t="s">
        <v>37</v>
      </c>
      <c r="C40" s="72">
        <v>4192</v>
      </c>
      <c r="D40" s="11">
        <v>14460983</v>
      </c>
      <c r="E40" s="76">
        <v>15774384</v>
      </c>
      <c r="F40" s="77">
        <f t="shared" si="0"/>
        <v>1313401</v>
      </c>
      <c r="G40" s="15">
        <f t="shared" si="1"/>
        <v>9.0823770417266969E-2</v>
      </c>
      <c r="H40" s="83">
        <f t="shared" si="7"/>
        <v>1373793.385</v>
      </c>
      <c r="I40" s="83">
        <f t="shared" si="8"/>
        <v>1498566.48</v>
      </c>
      <c r="J40" s="84">
        <f t="shared" si="4"/>
        <v>124773.09499999997</v>
      </c>
      <c r="K40" s="74"/>
      <c r="L40" s="54">
        <f t="shared" si="5"/>
        <v>0</v>
      </c>
      <c r="M40" s="54">
        <f t="shared" si="6"/>
        <v>1498566.48</v>
      </c>
      <c r="N40" s="13"/>
      <c r="Q40" s="13">
        <v>382386</v>
      </c>
    </row>
    <row r="41" spans="1:17">
      <c r="A41" s="93">
        <v>26</v>
      </c>
      <c r="B41" s="5" t="s">
        <v>38</v>
      </c>
      <c r="C41" s="71">
        <v>5994</v>
      </c>
      <c r="D41" s="6">
        <v>20537207</v>
      </c>
      <c r="E41" s="75">
        <v>22339408</v>
      </c>
      <c r="F41" s="78">
        <f t="shared" si="0"/>
        <v>1802201</v>
      </c>
      <c r="G41" s="16">
        <f t="shared" si="1"/>
        <v>8.7752974394230021E-2</v>
      </c>
      <c r="H41" s="81">
        <f t="shared" si="7"/>
        <v>1951034.6649999998</v>
      </c>
      <c r="I41" s="81">
        <f t="shared" si="8"/>
        <v>2122243.7599999998</v>
      </c>
      <c r="J41" s="82">
        <f t="shared" si="4"/>
        <v>171209.09499999997</v>
      </c>
      <c r="K41" s="74"/>
      <c r="L41" s="54">
        <f t="shared" si="5"/>
        <v>0</v>
      </c>
      <c r="M41" s="54">
        <f t="shared" si="6"/>
        <v>2122243.7599999998</v>
      </c>
      <c r="N41" s="8"/>
      <c r="Q41" s="8">
        <v>1175615</v>
      </c>
    </row>
    <row r="42" spans="1:17">
      <c r="A42" s="93">
        <v>9</v>
      </c>
      <c r="B42" s="10" t="s">
        <v>39</v>
      </c>
      <c r="C42" s="72">
        <v>1702</v>
      </c>
      <c r="D42" s="11">
        <v>10303882</v>
      </c>
      <c r="E42" s="76">
        <v>11112229</v>
      </c>
      <c r="F42" s="77">
        <f t="shared" si="0"/>
        <v>808347</v>
      </c>
      <c r="G42" s="15">
        <f t="shared" si="1"/>
        <v>7.8450723717527149E-2</v>
      </c>
      <c r="H42" s="83">
        <f t="shared" si="7"/>
        <v>978868.78999999992</v>
      </c>
      <c r="I42" s="83">
        <f t="shared" si="8"/>
        <v>1055661.7549999999</v>
      </c>
      <c r="J42" s="84">
        <f t="shared" si="4"/>
        <v>76792.964999999967</v>
      </c>
      <c r="K42" s="74"/>
      <c r="L42" s="54">
        <f t="shared" si="5"/>
        <v>0</v>
      </c>
      <c r="M42" s="54">
        <f t="shared" si="6"/>
        <v>1055661.7549999999</v>
      </c>
      <c r="N42" s="13"/>
      <c r="Q42" s="13">
        <v>318648</v>
      </c>
    </row>
    <row r="43" spans="1:17">
      <c r="A43" s="93">
        <v>28</v>
      </c>
      <c r="B43" s="5" t="s">
        <v>40</v>
      </c>
      <c r="C43" s="71">
        <v>6999</v>
      </c>
      <c r="D43" s="6">
        <v>26202705</v>
      </c>
      <c r="E43" s="75">
        <v>30376549</v>
      </c>
      <c r="F43" s="78">
        <f t="shared" si="0"/>
        <v>4173844</v>
      </c>
      <c r="G43" s="16">
        <f t="shared" si="1"/>
        <v>0.15929057706065075</v>
      </c>
      <c r="H43" s="81">
        <f t="shared" si="7"/>
        <v>2489256.9750000001</v>
      </c>
      <c r="I43" s="81">
        <f t="shared" si="8"/>
        <v>2885772.1549999998</v>
      </c>
      <c r="J43" s="82">
        <f t="shared" si="4"/>
        <v>396515.1799999997</v>
      </c>
      <c r="K43" s="74"/>
      <c r="L43" s="54">
        <f t="shared" si="5"/>
        <v>0</v>
      </c>
      <c r="M43" s="54">
        <f t="shared" si="6"/>
        <v>2885772.1549999998</v>
      </c>
      <c r="N43" s="8"/>
      <c r="Q43" s="8">
        <v>1208922</v>
      </c>
    </row>
    <row r="44" spans="1:17">
      <c r="A44" s="93">
        <v>45</v>
      </c>
      <c r="B44" s="10" t="s">
        <v>41</v>
      </c>
      <c r="C44" s="72">
        <v>1091</v>
      </c>
      <c r="D44" s="11">
        <v>5193457</v>
      </c>
      <c r="E44" s="76">
        <v>5681178</v>
      </c>
      <c r="F44" s="77">
        <f t="shared" si="0"/>
        <v>487721</v>
      </c>
      <c r="G44" s="15">
        <f t="shared" si="1"/>
        <v>9.3910664900084928E-2</v>
      </c>
      <c r="H44" s="83">
        <f t="shared" si="7"/>
        <v>493378.41500000004</v>
      </c>
      <c r="I44" s="83">
        <f t="shared" si="8"/>
        <v>539711.91</v>
      </c>
      <c r="J44" s="84">
        <f t="shared" si="4"/>
        <v>46333.494999999995</v>
      </c>
      <c r="K44" s="74"/>
      <c r="L44" s="54">
        <f t="shared" si="5"/>
        <v>0</v>
      </c>
      <c r="M44" s="54">
        <f t="shared" si="6"/>
        <v>539711.91</v>
      </c>
      <c r="N44" s="13"/>
      <c r="Q44" s="13">
        <v>68938</v>
      </c>
    </row>
    <row r="45" spans="1:17">
      <c r="A45" s="93">
        <v>13</v>
      </c>
      <c r="B45" s="5" t="s">
        <v>42</v>
      </c>
      <c r="C45" s="71">
        <v>45959</v>
      </c>
      <c r="D45" s="6">
        <v>131306055</v>
      </c>
      <c r="E45" s="75">
        <v>159617860</v>
      </c>
      <c r="F45" s="78">
        <f t="shared" si="0"/>
        <v>28311805</v>
      </c>
      <c r="G45" s="16">
        <f t="shared" si="1"/>
        <v>0.21561690357691421</v>
      </c>
      <c r="H45" s="81">
        <f t="shared" si="7"/>
        <v>12474075.225</v>
      </c>
      <c r="I45" s="81">
        <f t="shared" si="8"/>
        <v>15163696.699999999</v>
      </c>
      <c r="J45" s="82">
        <f t="shared" si="4"/>
        <v>2689621.4749999996</v>
      </c>
      <c r="K45" s="74"/>
      <c r="L45" s="54">
        <f t="shared" si="5"/>
        <v>0</v>
      </c>
      <c r="M45" s="54">
        <f t="shared" si="6"/>
        <v>15163696.699999999</v>
      </c>
      <c r="N45" s="8">
        <v>1298156</v>
      </c>
      <c r="Q45" s="8">
        <v>4363319</v>
      </c>
    </row>
    <row r="46" spans="1:17">
      <c r="A46" s="93">
        <v>27</v>
      </c>
      <c r="B46" s="10" t="s">
        <v>43</v>
      </c>
      <c r="C46" s="72">
        <v>11283</v>
      </c>
      <c r="D46" s="11">
        <v>57760883</v>
      </c>
      <c r="E46" s="76">
        <v>63036902</v>
      </c>
      <c r="F46" s="77">
        <f t="shared" si="0"/>
        <v>5276019</v>
      </c>
      <c r="G46" s="15">
        <f t="shared" si="1"/>
        <v>9.1342422864276518E-2</v>
      </c>
      <c r="H46" s="83">
        <f t="shared" si="7"/>
        <v>5487283.8849999998</v>
      </c>
      <c r="I46" s="83">
        <f t="shared" si="8"/>
        <v>5988505.6900000004</v>
      </c>
      <c r="J46" s="84">
        <f t="shared" si="4"/>
        <v>501221.80500000063</v>
      </c>
      <c r="K46" s="74"/>
      <c r="L46" s="54">
        <f t="shared" si="5"/>
        <v>0</v>
      </c>
      <c r="M46" s="54">
        <f t="shared" si="6"/>
        <v>5988505.6900000004</v>
      </c>
      <c r="N46" s="13"/>
      <c r="Q46" s="13">
        <v>4431206</v>
      </c>
    </row>
    <row r="47" spans="1:17">
      <c r="A47" s="93">
        <v>17</v>
      </c>
      <c r="B47" s="5" t="s">
        <v>44</v>
      </c>
      <c r="C47" s="71">
        <v>10821</v>
      </c>
      <c r="D47" s="6">
        <v>31821674</v>
      </c>
      <c r="E47" s="75">
        <v>34458939</v>
      </c>
      <c r="F47" s="78">
        <f t="shared" si="0"/>
        <v>2637265</v>
      </c>
      <c r="G47" s="16">
        <f t="shared" si="1"/>
        <v>8.2876375391187862E-2</v>
      </c>
      <c r="H47" s="81">
        <f t="shared" si="7"/>
        <v>3023059.03</v>
      </c>
      <c r="I47" s="81">
        <f t="shared" si="8"/>
        <v>3273599.2050000001</v>
      </c>
      <c r="J47" s="82">
        <f t="shared" si="4"/>
        <v>250540.17500000028</v>
      </c>
      <c r="K47" s="74"/>
      <c r="L47" s="54">
        <f t="shared" si="5"/>
        <v>0</v>
      </c>
      <c r="M47" s="54">
        <f t="shared" si="6"/>
        <v>3273599.2050000001</v>
      </c>
      <c r="N47" s="8"/>
      <c r="Q47" s="8">
        <v>1468072</v>
      </c>
    </row>
    <row r="48" spans="1:17">
      <c r="A48" s="93">
        <v>29</v>
      </c>
      <c r="B48" s="10" t="s">
        <v>45</v>
      </c>
      <c r="C48" s="72">
        <v>8124</v>
      </c>
      <c r="D48" s="11">
        <v>55736534</v>
      </c>
      <c r="E48" s="76">
        <v>79204743</v>
      </c>
      <c r="F48" s="77">
        <f t="shared" si="0"/>
        <v>23468209</v>
      </c>
      <c r="G48" s="15">
        <f t="shared" si="1"/>
        <v>0.42105612451610286</v>
      </c>
      <c r="H48" s="83">
        <f t="shared" si="7"/>
        <v>5294970.7299999995</v>
      </c>
      <c r="I48" s="83">
        <f t="shared" si="8"/>
        <v>7524450.585</v>
      </c>
      <c r="J48" s="84">
        <f t="shared" si="4"/>
        <v>2229479.8550000004</v>
      </c>
      <c r="K48" s="74"/>
      <c r="L48" s="54">
        <f t="shared" si="5"/>
        <v>0</v>
      </c>
      <c r="M48" s="54">
        <f t="shared" si="6"/>
        <v>7524450.585</v>
      </c>
      <c r="N48" s="13"/>
      <c r="Q48" s="13">
        <v>1729831</v>
      </c>
    </row>
    <row r="49" spans="1:17">
      <c r="A49" s="93">
        <v>35</v>
      </c>
      <c r="B49" s="5" t="s">
        <v>46</v>
      </c>
      <c r="C49" s="71">
        <v>12959</v>
      </c>
      <c r="D49" s="6">
        <v>44435755</v>
      </c>
      <c r="E49" s="75">
        <v>54920838</v>
      </c>
      <c r="F49" s="78">
        <f t="shared" si="0"/>
        <v>10485083</v>
      </c>
      <c r="G49" s="16">
        <f t="shared" si="1"/>
        <v>0.23596050072739838</v>
      </c>
      <c r="H49" s="81">
        <f t="shared" si="7"/>
        <v>4221396.7249999996</v>
      </c>
      <c r="I49" s="81">
        <f t="shared" si="8"/>
        <v>5217479.6100000003</v>
      </c>
      <c r="J49" s="82">
        <f t="shared" si="4"/>
        <v>996082.88500000071</v>
      </c>
      <c r="K49" s="74"/>
      <c r="L49" s="54">
        <f t="shared" si="5"/>
        <v>0</v>
      </c>
      <c r="M49" s="54">
        <f t="shared" si="6"/>
        <v>5217479.6100000003</v>
      </c>
      <c r="N49" s="8"/>
      <c r="Q49" s="8">
        <v>1252981</v>
      </c>
    </row>
    <row r="50" spans="1:17">
      <c r="A50" s="93">
        <v>34</v>
      </c>
      <c r="B50" s="10" t="s">
        <v>47</v>
      </c>
      <c r="C50" s="72">
        <v>3527</v>
      </c>
      <c r="D50" s="11">
        <v>12945427</v>
      </c>
      <c r="E50" s="76">
        <v>14362649</v>
      </c>
      <c r="F50" s="77">
        <f t="shared" si="0"/>
        <v>1417222</v>
      </c>
      <c r="G50" s="15">
        <f t="shared" si="1"/>
        <v>0.10947665148472896</v>
      </c>
      <c r="H50" s="83">
        <f t="shared" si="7"/>
        <v>1229815.5649999999</v>
      </c>
      <c r="I50" s="83">
        <f t="shared" si="8"/>
        <v>1364451.655</v>
      </c>
      <c r="J50" s="84">
        <f t="shared" si="4"/>
        <v>134636.09000000008</v>
      </c>
      <c r="K50" s="74"/>
      <c r="L50" s="54">
        <f t="shared" si="5"/>
        <v>0</v>
      </c>
      <c r="M50" s="54">
        <f t="shared" si="6"/>
        <v>1364451.655</v>
      </c>
      <c r="N50" s="13"/>
      <c r="Q50" s="13">
        <v>384490</v>
      </c>
    </row>
    <row r="51" spans="1:17">
      <c r="A51" s="93">
        <v>1</v>
      </c>
      <c r="B51" s="5" t="s">
        <v>48</v>
      </c>
      <c r="C51" s="71">
        <v>35411</v>
      </c>
      <c r="D51" s="6">
        <v>91927971</v>
      </c>
      <c r="E51" s="75">
        <v>103912374</v>
      </c>
      <c r="F51" s="78">
        <f t="shared" si="0"/>
        <v>11984403</v>
      </c>
      <c r="G51" s="16">
        <f t="shared" si="1"/>
        <v>0.13036731769049914</v>
      </c>
      <c r="H51" s="81">
        <f t="shared" si="7"/>
        <v>8733157.245000001</v>
      </c>
      <c r="I51" s="81">
        <f t="shared" si="8"/>
        <v>9871675.5299999993</v>
      </c>
      <c r="J51" s="82">
        <f t="shared" si="4"/>
        <v>1138518.2849999983</v>
      </c>
      <c r="K51" s="74"/>
      <c r="L51" s="54">
        <f t="shared" si="5"/>
        <v>0</v>
      </c>
      <c r="M51" s="54">
        <f t="shared" si="6"/>
        <v>9871675.5299999993</v>
      </c>
      <c r="N51" s="8">
        <v>5838559</v>
      </c>
      <c r="Q51" s="8">
        <v>1335271</v>
      </c>
    </row>
    <row r="52" spans="1:17">
      <c r="A52" s="93">
        <v>32</v>
      </c>
      <c r="B52" s="10" t="s">
        <v>49</v>
      </c>
      <c r="C52" s="72">
        <v>9044</v>
      </c>
      <c r="D52" s="11">
        <v>60325174</v>
      </c>
      <c r="E52" s="76">
        <v>64497980</v>
      </c>
      <c r="F52" s="77">
        <f t="shared" si="0"/>
        <v>4172806</v>
      </c>
      <c r="G52" s="15">
        <f t="shared" si="1"/>
        <v>6.9171885024318369E-2</v>
      </c>
      <c r="H52" s="83">
        <f t="shared" si="7"/>
        <v>5730891.5300000003</v>
      </c>
      <c r="I52" s="83">
        <f t="shared" si="8"/>
        <v>6127308.1000000006</v>
      </c>
      <c r="J52" s="84">
        <f t="shared" si="4"/>
        <v>396416.5700000003</v>
      </c>
      <c r="K52" s="74"/>
      <c r="L52" s="54">
        <f t="shared" si="5"/>
        <v>0</v>
      </c>
      <c r="M52" s="54">
        <f t="shared" si="6"/>
        <v>6127308.1000000006</v>
      </c>
      <c r="N52" s="13"/>
      <c r="Q52" s="13">
        <v>4765932</v>
      </c>
    </row>
    <row r="53" spans="1:17">
      <c r="A53" s="93">
        <v>40</v>
      </c>
      <c r="B53" s="5" t="s">
        <v>50</v>
      </c>
      <c r="C53" s="71">
        <v>3723</v>
      </c>
      <c r="D53" s="6">
        <v>27564353</v>
      </c>
      <c r="E53" s="75">
        <v>29196492</v>
      </c>
      <c r="F53" s="78">
        <f t="shared" si="0"/>
        <v>1632139</v>
      </c>
      <c r="G53" s="16">
        <f t="shared" si="1"/>
        <v>5.9211946676201777E-2</v>
      </c>
      <c r="H53" s="81">
        <f t="shared" si="7"/>
        <v>2618613.5350000001</v>
      </c>
      <c r="I53" s="81">
        <f t="shared" si="8"/>
        <v>2773666.7399999998</v>
      </c>
      <c r="J53" s="82">
        <f t="shared" si="4"/>
        <v>155053.20499999961</v>
      </c>
      <c r="K53" s="74"/>
      <c r="L53" s="54">
        <f t="shared" si="5"/>
        <v>0</v>
      </c>
      <c r="M53" s="54">
        <f t="shared" si="6"/>
        <v>2773666.7399999998</v>
      </c>
      <c r="N53" s="8"/>
      <c r="Q53" s="8">
        <v>1656156</v>
      </c>
    </row>
    <row r="54" spans="1:17">
      <c r="A54" s="93">
        <v>31</v>
      </c>
      <c r="B54" s="10" t="s">
        <v>51</v>
      </c>
      <c r="C54" s="72">
        <v>6269</v>
      </c>
      <c r="D54" s="11">
        <v>24143227</v>
      </c>
      <c r="E54" s="76">
        <v>26790219</v>
      </c>
      <c r="F54" s="77">
        <f t="shared" si="0"/>
        <v>2646992</v>
      </c>
      <c r="G54" s="15">
        <f t="shared" si="1"/>
        <v>0.1096370423059021</v>
      </c>
      <c r="H54" s="83">
        <f t="shared" si="7"/>
        <v>2293606.5649999999</v>
      </c>
      <c r="I54" s="83">
        <f t="shared" si="8"/>
        <v>2545070.8050000002</v>
      </c>
      <c r="J54" s="84">
        <f t="shared" si="4"/>
        <v>251464.24000000022</v>
      </c>
      <c r="K54" s="74"/>
      <c r="L54" s="54">
        <f t="shared" si="5"/>
        <v>0</v>
      </c>
      <c r="M54" s="54">
        <f t="shared" si="6"/>
        <v>2545070.8050000002</v>
      </c>
      <c r="N54" s="13"/>
      <c r="Q54" s="13">
        <v>790974</v>
      </c>
    </row>
    <row r="55" spans="1:17">
      <c r="A55" s="93">
        <v>21</v>
      </c>
      <c r="B55" s="5" t="s">
        <v>52</v>
      </c>
      <c r="C55" s="71">
        <v>5011</v>
      </c>
      <c r="D55" s="6">
        <v>21141916</v>
      </c>
      <c r="E55" s="75">
        <v>23179266</v>
      </c>
      <c r="F55" s="78">
        <f t="shared" si="0"/>
        <v>2037350</v>
      </c>
      <c r="G55" s="16">
        <f t="shared" si="1"/>
        <v>9.636543821288468E-2</v>
      </c>
      <c r="H55" s="81">
        <f t="shared" si="7"/>
        <v>2008482.02</v>
      </c>
      <c r="I55" s="81">
        <f t="shared" si="8"/>
        <v>2202030.27</v>
      </c>
      <c r="J55" s="82">
        <f t="shared" si="4"/>
        <v>193548.25</v>
      </c>
      <c r="K55" s="74"/>
      <c r="L55" s="54">
        <f t="shared" si="5"/>
        <v>0</v>
      </c>
      <c r="M55" s="54">
        <f t="shared" si="6"/>
        <v>2202030.27</v>
      </c>
      <c r="N55" s="8">
        <v>292938</v>
      </c>
      <c r="Q55" s="8">
        <v>307764</v>
      </c>
    </row>
    <row r="56" spans="1:17">
      <c r="A56" s="93">
        <v>33</v>
      </c>
      <c r="B56" s="10" t="s">
        <v>53</v>
      </c>
      <c r="C56" s="72">
        <v>768</v>
      </c>
      <c r="D56" s="11">
        <v>4902456</v>
      </c>
      <c r="E56" s="76">
        <v>5357817</v>
      </c>
      <c r="F56" s="77">
        <f t="shared" si="0"/>
        <v>455361</v>
      </c>
      <c r="G56" s="15">
        <f t="shared" si="1"/>
        <v>9.2884260460471157E-2</v>
      </c>
      <c r="H56" s="83">
        <f t="shared" si="7"/>
        <v>465733.32</v>
      </c>
      <c r="I56" s="83">
        <f t="shared" si="8"/>
        <v>508992.61499999999</v>
      </c>
      <c r="J56" s="84">
        <f t="shared" si="4"/>
        <v>43259.294999999984</v>
      </c>
      <c r="K56" s="74"/>
      <c r="L56" s="54">
        <f t="shared" si="5"/>
        <v>0</v>
      </c>
      <c r="M56" s="54">
        <f t="shared" si="6"/>
        <v>508992.61499999999</v>
      </c>
      <c r="N56" s="13"/>
      <c r="Q56" s="13">
        <v>67966</v>
      </c>
    </row>
    <row r="57" spans="1:17">
      <c r="A57" s="93">
        <v>20</v>
      </c>
      <c r="B57" s="5" t="s">
        <v>54</v>
      </c>
      <c r="C57" s="71">
        <v>7537</v>
      </c>
      <c r="D57" s="6">
        <v>27062997</v>
      </c>
      <c r="E57" s="75">
        <v>30895860</v>
      </c>
      <c r="F57" s="78">
        <f t="shared" si="0"/>
        <v>3832863</v>
      </c>
      <c r="G57" s="16">
        <f t="shared" si="1"/>
        <v>0.14162744059721111</v>
      </c>
      <c r="H57" s="81">
        <f t="shared" si="7"/>
        <v>2570984.7149999999</v>
      </c>
      <c r="I57" s="81">
        <f t="shared" si="8"/>
        <v>2935106.7</v>
      </c>
      <c r="J57" s="82">
        <f t="shared" si="4"/>
        <v>364121.98500000034</v>
      </c>
      <c r="K57" s="74"/>
      <c r="L57" s="54">
        <f t="shared" si="5"/>
        <v>0</v>
      </c>
      <c r="M57" s="54">
        <f t="shared" si="6"/>
        <v>2935106.7</v>
      </c>
      <c r="N57" s="8"/>
      <c r="Q57" s="8">
        <v>390814</v>
      </c>
    </row>
    <row r="58" spans="1:17">
      <c r="A58" s="93">
        <v>44</v>
      </c>
      <c r="B58" s="10" t="s">
        <v>55</v>
      </c>
      <c r="C58" s="72">
        <v>2059</v>
      </c>
      <c r="D58" s="11">
        <v>20847866</v>
      </c>
      <c r="E58" s="76">
        <v>21340086</v>
      </c>
      <c r="F58" s="77">
        <f t="shared" si="0"/>
        <v>492220</v>
      </c>
      <c r="G58" s="15">
        <f t="shared" si="1"/>
        <v>2.3610090356490199E-2</v>
      </c>
      <c r="H58" s="83">
        <f t="shared" si="7"/>
        <v>1980547.2700000003</v>
      </c>
      <c r="I58" s="83">
        <f t="shared" si="8"/>
        <v>2027308.17</v>
      </c>
      <c r="J58" s="84">
        <f t="shared" si="4"/>
        <v>46760.899999999674</v>
      </c>
      <c r="K58" s="74"/>
      <c r="L58" s="54">
        <f t="shared" si="5"/>
        <v>0</v>
      </c>
      <c r="M58" s="54">
        <f t="shared" si="6"/>
        <v>2027308.17</v>
      </c>
      <c r="N58" s="13"/>
      <c r="Q58" s="13">
        <v>611401</v>
      </c>
    </row>
    <row r="59" spans="1:17">
      <c r="A59" s="93">
        <v>52</v>
      </c>
      <c r="B59" s="5" t="s">
        <v>56</v>
      </c>
      <c r="C59" s="71">
        <v>934</v>
      </c>
      <c r="D59" s="6">
        <v>44839637</v>
      </c>
      <c r="E59" s="75">
        <v>45404376</v>
      </c>
      <c r="F59" s="78">
        <f t="shared" si="0"/>
        <v>564739</v>
      </c>
      <c r="G59" s="16">
        <f t="shared" si="1"/>
        <v>1.2594638087725762E-2</v>
      </c>
      <c r="H59" s="81">
        <f t="shared" si="7"/>
        <v>4259765.5150000006</v>
      </c>
      <c r="I59" s="81">
        <f t="shared" si="8"/>
        <v>4313415.72</v>
      </c>
      <c r="J59" s="82">
        <f t="shared" si="4"/>
        <v>53650.204999999143</v>
      </c>
      <c r="K59" s="74"/>
      <c r="L59" s="54">
        <f t="shared" si="5"/>
        <v>0</v>
      </c>
      <c r="M59" s="54">
        <f t="shared" si="6"/>
        <v>4313415.72</v>
      </c>
      <c r="N59" s="8"/>
      <c r="Q59" s="8">
        <v>671167</v>
      </c>
    </row>
    <row r="60" spans="1:17" ht="16.2" thickBot="1">
      <c r="A60" s="93">
        <v>3</v>
      </c>
      <c r="B60" s="17" t="s">
        <v>57</v>
      </c>
      <c r="C60" s="73">
        <v>167146</v>
      </c>
      <c r="D60" s="18">
        <v>444986972</v>
      </c>
      <c r="E60" s="79">
        <v>471215479</v>
      </c>
      <c r="F60" s="85">
        <f t="shared" si="0"/>
        <v>26228507</v>
      </c>
      <c r="G60" s="97">
        <f t="shared" si="1"/>
        <v>5.8942190783958459E-2</v>
      </c>
      <c r="H60" s="86">
        <f t="shared" si="7"/>
        <v>42273762.340000004</v>
      </c>
      <c r="I60" s="86">
        <f t="shared" si="8"/>
        <v>44765470.505000003</v>
      </c>
      <c r="J60" s="87">
        <f t="shared" si="4"/>
        <v>2491708.1649999991</v>
      </c>
      <c r="K60" s="74"/>
      <c r="L60" s="54">
        <f t="shared" si="5"/>
        <v>0</v>
      </c>
      <c r="M60" s="54">
        <f t="shared" si="6"/>
        <v>44765470.505000003</v>
      </c>
      <c r="N60" s="20">
        <v>15406348</v>
      </c>
      <c r="Q60" s="20">
        <v>24506180</v>
      </c>
    </row>
    <row r="61" spans="1:17" ht="16.2" thickTop="1">
      <c r="A61" s="94"/>
      <c r="B61" s="22" t="s">
        <v>68</v>
      </c>
      <c r="C61" s="23">
        <f>SUM(C5:C60)</f>
        <v>1104271</v>
      </c>
      <c r="D61" s="80">
        <f>SUM(D5:D60)</f>
        <v>4802040135</v>
      </c>
      <c r="E61" s="80">
        <f>SUM(E5:E60)</f>
        <v>5358034530</v>
      </c>
      <c r="F61" s="80">
        <f>SUM(F5:F60)</f>
        <v>555994395</v>
      </c>
      <c r="G61" s="25">
        <f t="shared" si="1"/>
        <v>0.1157829546128939</v>
      </c>
      <c r="H61" s="80">
        <f>SUM(H5:H60)</f>
        <v>456193812.82500005</v>
      </c>
      <c r="I61" s="80">
        <f>SUM(I5:I60)</f>
        <v>509013280.34999996</v>
      </c>
      <c r="J61" s="80">
        <f>SUM(J5:J60)</f>
        <v>52819467.525000013</v>
      </c>
      <c r="K61" s="55"/>
      <c r="L61" s="55">
        <f t="shared" ref="L61:M61" si="9">SUM(L5:L60)</f>
        <v>0</v>
      </c>
      <c r="M61" s="55">
        <f t="shared" si="9"/>
        <v>509013280.34999996</v>
      </c>
      <c r="N61" s="26">
        <f>SUM(N5:N60)</f>
        <v>97872265</v>
      </c>
      <c r="Q61" s="26">
        <f>SUM(Q5:Q60)</f>
        <v>186529443</v>
      </c>
    </row>
    <row r="62" spans="1:17" ht="10.199999999999999" customHeight="1">
      <c r="D62" s="27"/>
      <c r="E62" s="27"/>
      <c r="F62" s="28"/>
      <c r="G62" s="27"/>
      <c r="H62" s="27"/>
      <c r="I62" s="27"/>
      <c r="J62" s="27"/>
      <c r="K62" s="27"/>
      <c r="L62" s="27"/>
      <c r="M62" s="27"/>
      <c r="N62" s="27"/>
      <c r="Q62" s="27"/>
    </row>
    <row r="63" spans="1:17" ht="13.2" customHeight="1">
      <c r="F63" s="27"/>
      <c r="L63" s="60"/>
    </row>
    <row r="64" spans="1:17" ht="13.2" customHeight="1">
      <c r="E64" s="29"/>
    </row>
    <row r="65" spans="5:9">
      <c r="E65" s="29"/>
    </row>
    <row r="66" spans="5:9">
      <c r="I66" s="61"/>
    </row>
  </sheetData>
  <mergeCells count="3">
    <mergeCell ref="B1:J1"/>
    <mergeCell ref="B2:J2"/>
    <mergeCell ref="B3:J3"/>
  </mergeCells>
  <pageMargins left="0.4" right="0.4" top="0.4" bottom="0.4" header="0.5" footer="0.5"/>
  <pageSetup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Sheet1</vt:lpstr>
      <vt:lpstr>FY 2026-2027</vt:lpstr>
      <vt:lpstr>Taxable Value History</vt:lpstr>
      <vt:lpstr>95 mills analysis</vt:lpstr>
      <vt:lpstr>'95 mills analysis'!Print_Area</vt:lpstr>
      <vt:lpstr>'FY 2026-2027'!Print_Area</vt:lpstr>
      <vt:lpstr>'95 mills analysis'!Print_Titles</vt:lpstr>
      <vt:lpstr>'FY 2026-2027'!Print_Titles</vt:lpstr>
      <vt:lpstr>'Taxable Value History'!Print_Titles</vt:lpstr>
    </vt:vector>
  </TitlesOfParts>
  <Company>State of Montana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CR1421</dc:creator>
  <cp:lastModifiedBy>Shantil Siaperas</cp:lastModifiedBy>
  <cp:lastPrinted>2026-09-18T15:53:47Z</cp:lastPrinted>
  <dcterms:created xsi:type="dcterms:W3CDTF">2003-08-21T21:48:19Z</dcterms:created>
  <dcterms:modified xsi:type="dcterms:W3CDTF">2026-09-18T15:55:16Z</dcterms:modified>
</cp:coreProperties>
</file>